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vl-1\Отдел агрохимии и радиологии\Общая агрохимия\ОТЧЕТЫ ПО ГОСЗАДАНИЮ\Отчет 2021\3 квартал\"/>
    </mc:Choice>
  </mc:AlternateContent>
  <bookViews>
    <workbookView xWindow="45" yWindow="0" windowWidth="28515" windowHeight="11595" tabRatio="500"/>
  </bookViews>
  <sheets>
    <sheet name="Форма" sheetId="1" r:id="rId1"/>
  </sheets>
  <definedNames>
    <definedName name="Print_Titles_1">Форма!#REF!</definedName>
    <definedName name="Всего">#REF!</definedName>
    <definedName name="Всего_1">Форма!#REF!</definedName>
    <definedName name="_xlnm.Print_Area" localSheetId="0">Форма!$A$1:$BR$35</definedName>
  </definedNames>
  <calcPr calcId="152511" refMode="R1C1"/>
</workbook>
</file>

<file path=xl/calcChain.xml><?xml version="1.0" encoding="utf-8"?>
<calcChain xmlns="http://schemas.openxmlformats.org/spreadsheetml/2006/main">
  <c r="M12" i="1" l="1"/>
  <c r="L12" i="1"/>
  <c r="N11" i="1"/>
  <c r="L11" i="1"/>
  <c r="N10" i="1"/>
  <c r="M10" i="1"/>
  <c r="L10" i="1"/>
  <c r="N9" i="1"/>
  <c r="M9" i="1"/>
  <c r="L9" i="1"/>
  <c r="N8" i="1"/>
  <c r="M8" i="1"/>
  <c r="L8" i="1"/>
  <c r="G13" i="1"/>
  <c r="G12" i="1"/>
  <c r="G11" i="1"/>
  <c r="G10" i="1"/>
  <c r="M13" i="1" l="1"/>
  <c r="L13" i="1"/>
</calcChain>
</file>

<file path=xl/sharedStrings.xml><?xml version="1.0" encoding="utf-8"?>
<sst xmlns="http://schemas.openxmlformats.org/spreadsheetml/2006/main" count="450" uniqueCount="84">
  <si>
    <t>Фактическая численность сотрудников, исследующих почвенные образцы</t>
  </si>
  <si>
    <t>шт.</t>
  </si>
  <si>
    <t>Количество контрольно-надзорных мероприятий, проведенных с привлечением экспертов, экспертных организаций (кол-во выездов)</t>
  </si>
  <si>
    <t>в т.ч. на ХТ</t>
  </si>
  <si>
    <t>в т.ч. на АХ</t>
  </si>
  <si>
    <t>в т.ч. контрольных образцов</t>
  </si>
  <si>
    <t>га</t>
  </si>
  <si>
    <t>в т.ч. нитраты</t>
  </si>
  <si>
    <t>в т.ч. нефтепродукты</t>
  </si>
  <si>
    <t>чел</t>
  </si>
  <si>
    <t>шт</t>
  </si>
  <si>
    <t>Количество отобранных ТУ почвенных образцов, всего</t>
  </si>
  <si>
    <t>в т.ч. контрольных образцов*</t>
  </si>
  <si>
    <t>Количество поступивших в ФГБУ почвенных образцов, всего</t>
  </si>
  <si>
    <t>Количество проанализированных ФГБУ почвенных образцов, всего</t>
  </si>
  <si>
    <t>План по исследованиям, всего</t>
  </si>
  <si>
    <t>Проведено исследований, всего</t>
  </si>
  <si>
    <t>на площади</t>
  </si>
  <si>
    <t>в т.ч. пестициды</t>
  </si>
  <si>
    <t>в т.ч. микробиологические показатели</t>
  </si>
  <si>
    <t>в т.ч. бензапирен</t>
  </si>
  <si>
    <t>в т.ч. иные ***</t>
  </si>
  <si>
    <t xml:space="preserve"> на площади**</t>
  </si>
  <si>
    <t>на площади **</t>
  </si>
  <si>
    <t>в т.ч. тяжелые металлы включая мышьяк</t>
  </si>
  <si>
    <t>в т.ч. изменение рН *****</t>
  </si>
  <si>
    <t>в т.ч. снижение содержания подвижного фосфора *****</t>
  </si>
  <si>
    <t>в т.ч. снижение содержания подвижного калия *****</t>
  </si>
  <si>
    <t>……</t>
  </si>
  <si>
    <t>×</t>
  </si>
  <si>
    <t>тыс. руб</t>
  </si>
  <si>
    <t>Исследований, соответствующих критериям существенного снижения плодородия, всего *****</t>
  </si>
  <si>
    <t xml:space="preserve">Выявлено образцов с превышением установленных нормативов (ХТ), всего </t>
  </si>
  <si>
    <t>Объем денежных средств, планируемый сверх госзадания</t>
  </si>
  <si>
    <t>Объем денежных средств, заработанный сверх госзадания</t>
  </si>
  <si>
    <t>в том числе в рамках 294-ФЗ</t>
  </si>
  <si>
    <t>Количество КНМ и административных расследований, в ходе которых производился отбор почвенных образцов</t>
  </si>
  <si>
    <t>КНМ - контрольно-надзорных мероприятий</t>
  </si>
  <si>
    <t>Количество выданных ФГБУ экспертных заключений, всего</t>
  </si>
  <si>
    <t>* только для элементов и соединений, являющихися загрязнителями почв и не нормируемых действующими документами.</t>
  </si>
  <si>
    <t>на площади**</t>
  </si>
  <si>
    <t xml:space="preserve">*** в случае заполнения данного столбца, указать какие </t>
  </si>
  <si>
    <t>Площадь, соответствующая отобранным ТУ почвенным образцам, всего**</t>
  </si>
  <si>
    <t>в т.ч. в контрольных образцах*</t>
  </si>
  <si>
    <t>в т.ч. в контрольных образцах</t>
  </si>
  <si>
    <t>ЗН-ФГБУ</t>
  </si>
  <si>
    <t xml:space="preserve">отчетность </t>
  </si>
  <si>
    <t>форма</t>
  </si>
  <si>
    <t>период</t>
  </si>
  <si>
    <t>квартал</t>
  </si>
  <si>
    <t>год</t>
  </si>
  <si>
    <t>Отчетная форма заполняется нарастающим итогом по кварталам</t>
  </si>
  <si>
    <t>ФИО исполнителя</t>
  </si>
  <si>
    <t>поля, обязательные для заполнения</t>
  </si>
  <si>
    <t>Количество земельных участков, с которых были отобраны почвенные образцы</t>
  </si>
  <si>
    <t xml:space="preserve">В ячейках, подлежащих заполнению, в случае отсутствия данных ставить "0"  </t>
  </si>
  <si>
    <t>**** в соответствии с постановлением Правительства №612 (изменение не менее 3х показателей одновременно) (за исключением контрольных)</t>
  </si>
  <si>
    <t>в рамках административного производства (КоАП РФ)</t>
  </si>
  <si>
    <t>** указывается площадь пробной площадки или элементарного участка, соответствующая отобранным образцам (отобранному образцу) и которую характеризует данный образец.</t>
  </si>
  <si>
    <t>телефон, включая код города</t>
  </si>
  <si>
    <t xml:space="preserve">****** включаются только филиалы (обособленные подразделения) осуществлявшие в отчетном периоде исследования почвенных образцов и/или осуществлявшие самостоятельную хоздоговорную деятельность (для раздела "сверхгосзадания") </t>
  </si>
  <si>
    <t>***** превышающие значения, указанные в Постановлении Правительства РФ №612. В данную графу допустимо включать образцы, в которых выявлено уничтожение плодородного слоя почвы</t>
  </si>
  <si>
    <t>формулы в форму не добавлять, в заполненных ячейках не менять, иные формулы в таблицу не добавлять, осуществлять форматно-логический контроль предоставляемых данных, в том числе единиц измерения, тип шрифта и размер не менять</t>
  </si>
  <si>
    <r>
      <t>строки могут быть дополнены (добавлены) в строгом соответствии с иерархией или убраны только при отсутствии субъектов РФ, ТУ, филиалов в зоне обслуживания Учреждения (</t>
    </r>
    <r>
      <rPr>
        <b/>
        <sz val="18"/>
        <color rgb="FF000000"/>
        <rFont val="Calibri"/>
        <family val="2"/>
        <charset val="204"/>
      </rPr>
      <t>скрывать строки и столбцы не допускается</t>
    </r>
    <r>
      <rPr>
        <sz val="18"/>
        <color rgb="FF000000"/>
        <rFont val="Calibri"/>
        <family val="2"/>
        <charset val="204"/>
      </rPr>
      <t>) . Обязательное заполнение даже в случае отсутствия числовых данных по регионам, филиалам (подразделениям) при наличии филиалов (подразделений), имеющих аккредитацию на исследования почвенных образцов</t>
    </r>
  </si>
  <si>
    <t>в т.ч. снижение содержания органического вещества *****</t>
  </si>
  <si>
    <t>Количество показателей (исследований), превышающих установленные нормативы (ХТ), всего</t>
  </si>
  <si>
    <t>Количество земельных участков, на которых было выявлено превышение по химико-токсикологическим показателям</t>
  </si>
  <si>
    <t>Количество земельных участков, на которых было выявлено снижение показателей плодородия по агрохимическим показателям**** (в том числе уничтожение плодородного слоя почвы)</t>
  </si>
  <si>
    <t xml:space="preserve">Выявлено образцов, в которых не менее 3 показателей соответствуют критериям существенного снижения плодородия, всего **** </t>
  </si>
  <si>
    <t>Приложение к приказу Россельхознадзора от «       »                    2019 г. №__________</t>
  </si>
  <si>
    <t>по государственному заданию по ФГБУ "Краснодарская МВЛ", всего</t>
  </si>
  <si>
    <t xml:space="preserve">в том числе по Южному межрегиональному управлению Россельхознадзора всего,    </t>
  </si>
  <si>
    <t xml:space="preserve"> в том числе по Краснодарскому краю (субъект РФ)</t>
  </si>
  <si>
    <t>по Республике Адыгея (субъект РФ)</t>
  </si>
  <si>
    <t>по Республике Крым (субъект РФ)</t>
  </si>
  <si>
    <t>сверх госзадания по ФГБУ "Краснодарская МВЛ", всего</t>
  </si>
  <si>
    <t xml:space="preserve"> </t>
  </si>
  <si>
    <t>Макеева Марина Сергеевна</t>
  </si>
  <si>
    <t>по городу Севастополю (субъект РФ)</t>
  </si>
  <si>
    <t>по Воронежской области (субъект РФ)</t>
  </si>
  <si>
    <t>по Ростовской области (субъект РФ)</t>
  </si>
  <si>
    <t>по Ставропольскому краю (субъект РФ)</t>
  </si>
  <si>
    <t>по Волгоградской области (субъект РФ)</t>
  </si>
  <si>
    <t>(861) 221-61-62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</si>
</sst>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3" x14ac:knownFonts="1">
    <font>
      <sz val="11"/>
      <color rgb="FF000000"/>
      <name val="Calibri"/>
      <family val="2"/>
      <charset val="204"/>
    </font>
    <font>
      <b/>
      <sz val="20"/>
      <name val="Arial"/>
      <family val="2"/>
      <charset val="204"/>
    </font>
    <font>
      <sz val="20"/>
      <color rgb="FF333333"/>
      <name val="Arial"/>
      <family val="2"/>
      <charset val="204"/>
    </font>
    <font>
      <sz val="20"/>
      <name val="Arial"/>
      <family val="2"/>
      <charset val="204"/>
    </font>
    <font>
      <sz val="16"/>
      <color rgb="FF333333"/>
      <name val="Calibri"/>
      <family val="2"/>
      <charset val="204"/>
    </font>
    <font>
      <sz val="20"/>
      <color rgb="FF333333"/>
      <name val="Calibri"/>
      <family val="2"/>
      <charset val="204"/>
    </font>
    <font>
      <sz val="11"/>
      <name val="Calibri"/>
      <family val="2"/>
      <charset val="204"/>
    </font>
    <font>
      <sz val="14"/>
      <color rgb="FFFF6600"/>
      <name val="Calibri"/>
      <family val="2"/>
      <charset val="204"/>
    </font>
    <font>
      <sz val="26"/>
      <color rgb="FF333333"/>
      <name val="Calibri"/>
      <family val="2"/>
      <charset val="204"/>
    </font>
    <font>
      <sz val="12"/>
      <color rgb="FF333333"/>
      <name val="Arial"/>
      <family val="2"/>
      <charset val="204"/>
    </font>
    <font>
      <sz val="18"/>
      <color rgb="FF333333"/>
      <name val="Arial"/>
      <family val="2"/>
      <charset val="204"/>
    </font>
    <font>
      <sz val="18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20"/>
      <color rgb="FF333333"/>
      <name val="Arial"/>
      <family val="2"/>
      <charset val="204"/>
    </font>
    <font>
      <sz val="18"/>
      <color rgb="FF000000"/>
      <name val="Calibri"/>
      <family val="2"/>
      <charset val="204"/>
    </font>
    <font>
      <sz val="18"/>
      <color rgb="FF000000"/>
      <name val="Arial"/>
      <family val="2"/>
      <charset val="204"/>
    </font>
    <font>
      <sz val="18"/>
      <name val="Arial"/>
      <family val="2"/>
      <charset val="204"/>
    </font>
    <font>
      <sz val="28"/>
      <color rgb="FF000000"/>
      <name val="Calibri"/>
      <family val="2"/>
      <charset val="204"/>
    </font>
    <font>
      <sz val="18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12" fillId="0" borderId="0" xfId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/>
    <xf numFmtId="0" fontId="12" fillId="0" borderId="0" xfId="1" applyFill="1"/>
    <xf numFmtId="0" fontId="15" fillId="0" borderId="5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2" fillId="0" borderId="10" xfId="1" applyFill="1" applyBorder="1"/>
    <xf numFmtId="0" fontId="18" fillId="0" borderId="13" xfId="1" applyFont="1" applyFill="1" applyBorder="1" applyAlignment="1">
      <alignment horizontal="center" vertical="center"/>
    </xf>
    <xf numFmtId="0" fontId="0" fillId="0" borderId="0" xfId="0" applyFill="1"/>
    <xf numFmtId="0" fontId="12" fillId="0" borderId="5" xfId="1" applyFill="1" applyBorder="1"/>
    <xf numFmtId="0" fontId="15" fillId="0" borderId="13" xfId="1" applyFont="1" applyFill="1" applyBorder="1" applyAlignment="1">
      <alignment horizontal="center" vertical="center"/>
    </xf>
    <xf numFmtId="0" fontId="12" fillId="0" borderId="0" xfId="1" applyFill="1" applyBorder="1"/>
    <xf numFmtId="0" fontId="15" fillId="0" borderId="0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" fillId="0" borderId="1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12" fillId="0" borderId="0" xfId="1" applyFill="1" applyAlignment="1">
      <alignment vertical="center"/>
    </xf>
    <xf numFmtId="0" fontId="12" fillId="0" borderId="0" xfId="1" applyFill="1" applyAlignment="1">
      <alignment wrapText="1"/>
    </xf>
    <xf numFmtId="0" fontId="15" fillId="0" borderId="0" xfId="1" applyFont="1" applyFill="1" applyAlignment="1">
      <alignment vertical="center"/>
    </xf>
    <xf numFmtId="0" fontId="12" fillId="0" borderId="0" xfId="1" applyFill="1" applyAlignment="1">
      <alignment vertical="center" wrapText="1"/>
    </xf>
    <xf numFmtId="0" fontId="15" fillId="0" borderId="1" xfId="1" applyFont="1" applyFill="1" applyBorder="1" applyAlignment="1">
      <alignment vertical="center"/>
    </xf>
    <xf numFmtId="0" fontId="6" fillId="0" borderId="0" xfId="1" applyFont="1" applyFill="1"/>
    <xf numFmtId="0" fontId="19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/>
    </xf>
    <xf numFmtId="0" fontId="13" fillId="0" borderId="8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13" fillId="0" borderId="1" xfId="1" applyFont="1" applyFill="1" applyBorder="1" applyAlignment="1">
      <alignment horizontal="center" vertical="top"/>
    </xf>
    <xf numFmtId="0" fontId="12" fillId="0" borderId="1" xfId="1" applyFill="1" applyBorder="1" applyAlignment="1">
      <alignment horizontal="center" vertical="top"/>
    </xf>
    <xf numFmtId="0" fontId="21" fillId="0" borderId="0" xfId="0" applyFont="1" applyAlignment="1">
      <alignment horizontal="left" vertical="center" indent="15"/>
    </xf>
    <xf numFmtId="0" fontId="15" fillId="0" borderId="11" xfId="1" applyFont="1" applyBorder="1" applyAlignment="1">
      <alignment horizontal="center" vertical="center"/>
    </xf>
    <xf numFmtId="0" fontId="12" fillId="0" borderId="0" xfId="1" applyBorder="1"/>
    <xf numFmtId="0" fontId="12" fillId="0" borderId="9" xfId="1" applyBorder="1"/>
    <xf numFmtId="0" fontId="12" fillId="0" borderId="15" xfId="1" applyBorder="1"/>
    <xf numFmtId="0" fontId="12" fillId="0" borderId="14" xfId="1" applyBorder="1"/>
    <xf numFmtId="2" fontId="16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wrapText="1"/>
    </xf>
    <xf numFmtId="0" fontId="16" fillId="2" borderId="1" xfId="1" applyFont="1" applyFill="1" applyBorder="1" applyAlignment="1">
      <alignment horizontal="center" vertical="center"/>
    </xf>
    <xf numFmtId="164" fontId="16" fillId="2" borderId="1" xfId="1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top" wrapText="1"/>
    </xf>
    <xf numFmtId="0" fontId="13" fillId="0" borderId="7" xfId="1" applyFont="1" applyFill="1" applyBorder="1" applyAlignment="1">
      <alignment horizontal="center" vertical="top" wrapText="1"/>
    </xf>
    <xf numFmtId="0" fontId="13" fillId="0" borderId="8" xfId="1" applyFont="1" applyFill="1" applyBorder="1" applyAlignment="1">
      <alignment horizontal="center" vertical="top" wrapText="1"/>
    </xf>
    <xf numFmtId="0" fontId="11" fillId="0" borderId="10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wrapText="1"/>
    </xf>
    <xf numFmtId="0" fontId="14" fillId="0" borderId="12" xfId="1" applyFont="1" applyFill="1" applyBorder="1" applyAlignment="1">
      <alignment horizontal="left" wrapText="1"/>
    </xf>
    <xf numFmtId="0" fontId="14" fillId="0" borderId="4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12" fillId="0" borderId="3" xfId="1" applyFill="1" applyBorder="1" applyAlignment="1">
      <alignment horizontal="center"/>
    </xf>
    <xf numFmtId="0" fontId="12" fillId="0" borderId="12" xfId="1" applyFill="1" applyBorder="1" applyAlignment="1">
      <alignment horizontal="center"/>
    </xf>
    <xf numFmtId="0" fontId="12" fillId="0" borderId="4" xfId="1" applyFill="1" applyBorder="1" applyAlignment="1">
      <alignment horizontal="center"/>
    </xf>
    <xf numFmtId="0" fontId="1" fillId="0" borderId="3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top" wrapText="1"/>
    </xf>
    <xf numFmtId="0" fontId="13" fillId="0" borderId="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19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79"/>
  <sheetViews>
    <sheetView tabSelected="1" topLeftCell="BJ13" zoomScale="60" zoomScaleNormal="60" workbookViewId="0">
      <selection activeCell="BX19" sqref="BX19"/>
    </sheetView>
  </sheetViews>
  <sheetFormatPr defaultRowHeight="15" x14ac:dyDescent="0.25"/>
  <cols>
    <col min="1" max="1" width="9.140625" style="1"/>
    <col min="2" max="2" width="26.85546875" style="1" customWidth="1"/>
    <col min="3" max="3" width="22.42578125" style="1" customWidth="1"/>
    <col min="4" max="4" width="20.42578125" style="1" customWidth="1"/>
    <col min="5" max="5" width="45.28515625" style="1" customWidth="1"/>
    <col min="6" max="6" width="19.7109375" style="1" customWidth="1"/>
    <col min="7" max="7" width="19.42578125" style="1" customWidth="1"/>
    <col min="8" max="8" width="21.85546875" style="1" customWidth="1"/>
    <col min="9" max="9" width="17" style="1" customWidth="1"/>
    <col min="10" max="10" width="11.28515625" style="1" customWidth="1"/>
    <col min="11" max="11" width="17.42578125" style="1" customWidth="1"/>
    <col min="12" max="12" width="19.85546875" style="1" customWidth="1"/>
    <col min="13" max="13" width="25.28515625" style="1" customWidth="1"/>
    <col min="14" max="14" width="28.7109375" style="1" customWidth="1"/>
    <col min="15" max="15" width="18.42578125" style="1" customWidth="1"/>
    <col min="16" max="16" width="13.85546875" style="1" customWidth="1"/>
    <col min="17" max="17" width="19.28515625" style="1" customWidth="1"/>
    <col min="18" max="18" width="8" style="1" customWidth="1"/>
    <col min="19" max="19" width="14" style="1" customWidth="1"/>
    <col min="20" max="20" width="27" style="1" customWidth="1"/>
    <col min="21" max="22" width="19" style="1" bestFit="1" customWidth="1"/>
    <col min="23" max="23" width="19.140625" style="1" customWidth="1"/>
    <col min="24" max="24" width="9" style="1" customWidth="1"/>
    <col min="25" max="25" width="20.28515625" style="1" customWidth="1"/>
    <col min="26" max="26" width="9" style="1" customWidth="1"/>
    <col min="27" max="27" width="15" style="1" customWidth="1"/>
    <col min="28" max="28" width="18.7109375" style="1" customWidth="1"/>
    <col min="29" max="29" width="9.28515625" style="1" customWidth="1"/>
    <col min="30" max="30" width="12" style="1" customWidth="1"/>
    <col min="31" max="31" width="9.85546875" style="1" customWidth="1"/>
    <col min="32" max="32" width="11" style="1" customWidth="1"/>
    <col min="33" max="33" width="12.7109375" style="1" customWidth="1"/>
    <col min="34" max="34" width="11.85546875" style="1" bestFit="1" customWidth="1"/>
    <col min="35" max="35" width="8.7109375" style="1" customWidth="1"/>
    <col min="36" max="36" width="16.140625" style="1" customWidth="1"/>
    <col min="37" max="37" width="10" style="1" customWidth="1"/>
    <col min="38" max="38" width="16.42578125" style="1" customWidth="1"/>
    <col min="39" max="39" width="8.7109375" style="1" customWidth="1"/>
    <col min="40" max="40" width="15.7109375" style="1" customWidth="1"/>
    <col min="41" max="41" width="20.42578125" style="1" customWidth="1"/>
    <col min="42" max="42" width="15.42578125" style="1" bestFit="1" customWidth="1"/>
    <col min="43" max="43" width="22.85546875" style="1" customWidth="1"/>
    <col min="44" max="44" width="11.7109375" style="1" customWidth="1"/>
    <col min="45" max="45" width="11.5703125" style="1" customWidth="1"/>
    <col min="46" max="46" width="14.5703125" style="1" customWidth="1"/>
    <col min="47" max="47" width="17" style="1" bestFit="1" customWidth="1"/>
    <col min="48" max="48" width="9.7109375" style="1" customWidth="1"/>
    <col min="49" max="49" width="14.7109375" style="1" customWidth="1"/>
    <col min="50" max="50" width="12.5703125" style="1" customWidth="1"/>
    <col min="51" max="51" width="11.28515625" style="1" customWidth="1"/>
    <col min="52" max="52" width="8.85546875" style="1" customWidth="1"/>
    <col min="53" max="53" width="17" style="1" bestFit="1" customWidth="1"/>
    <col min="54" max="54" width="9.42578125" style="1" customWidth="1"/>
    <col min="55" max="55" width="14" style="1" bestFit="1" customWidth="1"/>
    <col min="56" max="56" width="8.85546875" style="1" customWidth="1"/>
    <col min="57" max="57" width="9" style="1" customWidth="1"/>
    <col min="58" max="58" width="21.7109375" style="1" customWidth="1"/>
    <col min="59" max="59" width="17.7109375" style="1" bestFit="1" customWidth="1"/>
    <col min="60" max="60" width="21.7109375" style="1" customWidth="1"/>
    <col min="61" max="61" width="18.85546875" style="1" customWidth="1"/>
    <col min="62" max="62" width="18.5703125" style="1" customWidth="1"/>
    <col min="63" max="63" width="10.7109375" style="1" customWidth="1"/>
    <col min="64" max="64" width="16.140625" style="1" bestFit="1" customWidth="1"/>
    <col min="65" max="65" width="18.28515625" style="1" customWidth="1"/>
    <col min="66" max="66" width="17.140625" style="1" customWidth="1"/>
    <col min="67" max="67" width="18.7109375" style="1" customWidth="1"/>
    <col min="68" max="68" width="18.28515625" style="1" bestFit="1" customWidth="1"/>
    <col min="69" max="69" width="21.42578125" style="1" customWidth="1"/>
    <col min="70" max="70" width="16.7109375" style="1" customWidth="1"/>
    <col min="71" max="1011" width="9.140625" style="1"/>
  </cols>
  <sheetData>
    <row r="1" spans="1:1011" ht="15.75" x14ac:dyDescent="0.25">
      <c r="BJ1" s="47" t="s">
        <v>69</v>
      </c>
    </row>
    <row r="3" spans="1:1011" s="11" customFormat="1" ht="219" customHeight="1" x14ac:dyDescent="0.25">
      <c r="A3" s="6"/>
      <c r="B3" s="7" t="s">
        <v>46</v>
      </c>
      <c r="C3" s="8" t="s">
        <v>47</v>
      </c>
      <c r="D3" s="9"/>
      <c r="E3" s="10" t="s">
        <v>45</v>
      </c>
      <c r="F3" s="85" t="s">
        <v>0</v>
      </c>
      <c r="G3" s="85" t="s">
        <v>36</v>
      </c>
      <c r="H3" s="62" t="s">
        <v>2</v>
      </c>
      <c r="I3" s="62" t="s">
        <v>38</v>
      </c>
      <c r="J3" s="62" t="s">
        <v>35</v>
      </c>
      <c r="K3" s="62" t="s">
        <v>57</v>
      </c>
      <c r="L3" s="62" t="s">
        <v>54</v>
      </c>
      <c r="M3" s="82" t="s">
        <v>67</v>
      </c>
      <c r="N3" s="82" t="s">
        <v>66</v>
      </c>
      <c r="O3" s="62" t="s">
        <v>11</v>
      </c>
      <c r="P3" s="62" t="s">
        <v>3</v>
      </c>
      <c r="Q3" s="39" t="s">
        <v>12</v>
      </c>
      <c r="R3" s="62" t="s">
        <v>4</v>
      </c>
      <c r="S3" s="39" t="s">
        <v>5</v>
      </c>
      <c r="T3" s="62" t="s">
        <v>42</v>
      </c>
      <c r="U3" s="62" t="s">
        <v>3</v>
      </c>
      <c r="V3" s="62" t="s">
        <v>4</v>
      </c>
      <c r="W3" s="62" t="s">
        <v>13</v>
      </c>
      <c r="X3" s="62" t="s">
        <v>3</v>
      </c>
      <c r="Y3" s="39" t="s">
        <v>12</v>
      </c>
      <c r="Z3" s="62" t="s">
        <v>4</v>
      </c>
      <c r="AA3" s="39" t="s">
        <v>5</v>
      </c>
      <c r="AB3" s="62" t="s">
        <v>14</v>
      </c>
      <c r="AC3" s="62" t="s">
        <v>3</v>
      </c>
      <c r="AD3" s="39" t="s">
        <v>12</v>
      </c>
      <c r="AE3" s="62" t="s">
        <v>4</v>
      </c>
      <c r="AF3" s="39" t="s">
        <v>5</v>
      </c>
      <c r="AG3" s="62" t="s">
        <v>15</v>
      </c>
      <c r="AH3" s="62" t="s">
        <v>3</v>
      </c>
      <c r="AI3" s="62" t="s">
        <v>4</v>
      </c>
      <c r="AJ3" s="62" t="s">
        <v>16</v>
      </c>
      <c r="AK3" s="62" t="s">
        <v>3</v>
      </c>
      <c r="AL3" s="39" t="s">
        <v>43</v>
      </c>
      <c r="AM3" s="62" t="s">
        <v>4</v>
      </c>
      <c r="AN3" s="39" t="s">
        <v>44</v>
      </c>
      <c r="AO3" s="62" t="s">
        <v>32</v>
      </c>
      <c r="AP3" s="62" t="s">
        <v>22</v>
      </c>
      <c r="AQ3" s="62" t="s">
        <v>65</v>
      </c>
      <c r="AR3" s="62" t="s">
        <v>18</v>
      </c>
      <c r="AS3" s="39" t="s">
        <v>23</v>
      </c>
      <c r="AT3" s="62" t="s">
        <v>24</v>
      </c>
      <c r="AU3" s="39" t="s">
        <v>40</v>
      </c>
      <c r="AV3" s="62" t="s">
        <v>7</v>
      </c>
      <c r="AW3" s="39" t="s">
        <v>40</v>
      </c>
      <c r="AX3" s="62" t="s">
        <v>19</v>
      </c>
      <c r="AY3" s="39" t="s">
        <v>40</v>
      </c>
      <c r="AZ3" s="72" t="s">
        <v>8</v>
      </c>
      <c r="BA3" s="39" t="s">
        <v>40</v>
      </c>
      <c r="BB3" s="72" t="s">
        <v>20</v>
      </c>
      <c r="BC3" s="39" t="s">
        <v>40</v>
      </c>
      <c r="BD3" s="72" t="s">
        <v>21</v>
      </c>
      <c r="BE3" s="39" t="s">
        <v>40</v>
      </c>
      <c r="BF3" s="62" t="s">
        <v>68</v>
      </c>
      <c r="BG3" s="62" t="s">
        <v>23</v>
      </c>
      <c r="BH3" s="62" t="s">
        <v>31</v>
      </c>
      <c r="BI3" s="62" t="s">
        <v>64</v>
      </c>
      <c r="BJ3" s="39" t="s">
        <v>17</v>
      </c>
      <c r="BK3" s="62" t="s">
        <v>25</v>
      </c>
      <c r="BL3" s="39" t="s">
        <v>17</v>
      </c>
      <c r="BM3" s="62" t="s">
        <v>26</v>
      </c>
      <c r="BN3" s="39" t="s">
        <v>17</v>
      </c>
      <c r="BO3" s="62" t="s">
        <v>27</v>
      </c>
      <c r="BP3" s="39" t="s">
        <v>17</v>
      </c>
      <c r="BQ3" s="62" t="s">
        <v>33</v>
      </c>
      <c r="BR3" s="62" t="s">
        <v>34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</row>
    <row r="4" spans="1:1011" s="11" customFormat="1" ht="18.75" customHeight="1" x14ac:dyDescent="0.25">
      <c r="A4" s="6"/>
      <c r="B4" s="12"/>
      <c r="C4" s="9"/>
      <c r="D4" s="8" t="s">
        <v>49</v>
      </c>
      <c r="E4" s="13" t="s">
        <v>50</v>
      </c>
      <c r="F4" s="86"/>
      <c r="G4" s="86"/>
      <c r="H4" s="63"/>
      <c r="I4" s="63"/>
      <c r="J4" s="64"/>
      <c r="K4" s="64"/>
      <c r="L4" s="63"/>
      <c r="M4" s="83"/>
      <c r="N4" s="83"/>
      <c r="O4" s="63"/>
      <c r="P4" s="64"/>
      <c r="Q4" s="39"/>
      <c r="R4" s="64"/>
      <c r="S4" s="39"/>
      <c r="T4" s="63"/>
      <c r="U4" s="64"/>
      <c r="V4" s="64"/>
      <c r="W4" s="63"/>
      <c r="X4" s="64"/>
      <c r="Y4" s="40"/>
      <c r="Z4" s="64"/>
      <c r="AA4" s="40"/>
      <c r="AB4" s="63"/>
      <c r="AC4" s="64"/>
      <c r="AD4" s="40"/>
      <c r="AE4" s="64"/>
      <c r="AF4" s="40"/>
      <c r="AG4" s="63"/>
      <c r="AH4" s="64"/>
      <c r="AI4" s="64"/>
      <c r="AJ4" s="63"/>
      <c r="AK4" s="64"/>
      <c r="AL4" s="40"/>
      <c r="AM4" s="64"/>
      <c r="AN4" s="40"/>
      <c r="AO4" s="63"/>
      <c r="AP4" s="63"/>
      <c r="AQ4" s="63"/>
      <c r="AR4" s="64"/>
      <c r="AS4" s="41"/>
      <c r="AT4" s="64"/>
      <c r="AU4" s="39"/>
      <c r="AV4" s="64"/>
      <c r="AW4" s="39"/>
      <c r="AX4" s="64"/>
      <c r="AY4" s="39"/>
      <c r="AZ4" s="72"/>
      <c r="BA4" s="39"/>
      <c r="BB4" s="72"/>
      <c r="BC4" s="39"/>
      <c r="BD4" s="72"/>
      <c r="BE4" s="39"/>
      <c r="BF4" s="63"/>
      <c r="BG4" s="63"/>
      <c r="BH4" s="63"/>
      <c r="BI4" s="64"/>
      <c r="BJ4" s="39"/>
      <c r="BK4" s="64"/>
      <c r="BL4" s="39"/>
      <c r="BM4" s="64"/>
      <c r="BN4" s="39"/>
      <c r="BO4" s="64"/>
      <c r="BP4" s="39"/>
      <c r="BQ4" s="63"/>
      <c r="BR4" s="63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</row>
    <row r="5" spans="1:1011" s="11" customFormat="1" ht="18.75" customHeight="1" x14ac:dyDescent="0.25">
      <c r="A5" s="6"/>
      <c r="B5" s="48" t="s">
        <v>48</v>
      </c>
      <c r="C5" s="49"/>
      <c r="D5" s="15">
        <v>3</v>
      </c>
      <c r="E5" s="16">
        <v>2021</v>
      </c>
      <c r="F5" s="87"/>
      <c r="G5" s="87"/>
      <c r="H5" s="64"/>
      <c r="I5" s="64"/>
      <c r="J5" s="42"/>
      <c r="K5" s="42"/>
      <c r="L5" s="64"/>
      <c r="M5" s="84"/>
      <c r="N5" s="84"/>
      <c r="O5" s="64"/>
      <c r="P5" s="42"/>
      <c r="Q5" s="42"/>
      <c r="R5" s="42"/>
      <c r="S5" s="42"/>
      <c r="T5" s="64"/>
      <c r="U5" s="42"/>
      <c r="V5" s="42"/>
      <c r="W5" s="64"/>
      <c r="X5" s="43"/>
      <c r="Y5" s="44"/>
      <c r="Z5" s="44"/>
      <c r="AA5" s="44"/>
      <c r="AB5" s="64"/>
      <c r="AC5" s="44"/>
      <c r="AD5" s="44"/>
      <c r="AE5" s="44"/>
      <c r="AF5" s="44"/>
      <c r="AG5" s="64"/>
      <c r="AH5" s="44"/>
      <c r="AI5" s="44"/>
      <c r="AJ5" s="64"/>
      <c r="AK5" s="43"/>
      <c r="AL5" s="43"/>
      <c r="AM5" s="45"/>
      <c r="AN5" s="45"/>
      <c r="AO5" s="64"/>
      <c r="AP5" s="64"/>
      <c r="AQ5" s="64"/>
      <c r="AR5" s="39"/>
      <c r="AS5" s="39"/>
      <c r="AT5" s="39"/>
      <c r="AU5" s="39"/>
      <c r="AV5" s="39"/>
      <c r="AW5" s="39"/>
      <c r="AX5" s="39"/>
      <c r="AY5" s="39"/>
      <c r="AZ5" s="39"/>
      <c r="BA5" s="46"/>
      <c r="BB5" s="46"/>
      <c r="BC5" s="46"/>
      <c r="BD5" s="46"/>
      <c r="BE5" s="46"/>
      <c r="BF5" s="64"/>
      <c r="BG5" s="64"/>
      <c r="BH5" s="64"/>
      <c r="BI5" s="46"/>
      <c r="BJ5" s="46"/>
      <c r="BK5" s="46"/>
      <c r="BL5" s="46"/>
      <c r="BM5" s="46"/>
      <c r="BN5" s="46"/>
      <c r="BO5" s="46"/>
      <c r="BP5" s="46"/>
      <c r="BQ5" s="64"/>
      <c r="BR5" s="64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</row>
    <row r="6" spans="1:1011" s="11" customFormat="1" ht="21" x14ac:dyDescent="0.35">
      <c r="A6" s="6"/>
      <c r="B6" s="50"/>
      <c r="C6" s="51"/>
      <c r="D6" s="51"/>
      <c r="E6" s="52"/>
      <c r="F6" s="17" t="s">
        <v>9</v>
      </c>
      <c r="G6" s="17" t="s">
        <v>10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37" t="s">
        <v>1</v>
      </c>
      <c r="N6" s="3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6</v>
      </c>
      <c r="U6" s="17" t="s">
        <v>6</v>
      </c>
      <c r="V6" s="17" t="s">
        <v>6</v>
      </c>
      <c r="W6" s="17" t="s">
        <v>10</v>
      </c>
      <c r="X6" s="17" t="s">
        <v>10</v>
      </c>
      <c r="Y6" s="17" t="s">
        <v>10</v>
      </c>
      <c r="Z6" s="17" t="s">
        <v>10</v>
      </c>
      <c r="AA6" s="17" t="s">
        <v>10</v>
      </c>
      <c r="AB6" s="17" t="s">
        <v>10</v>
      </c>
      <c r="AC6" s="17" t="s">
        <v>10</v>
      </c>
      <c r="AD6" s="17" t="s">
        <v>10</v>
      </c>
      <c r="AE6" s="17" t="s">
        <v>10</v>
      </c>
      <c r="AF6" s="17" t="s">
        <v>10</v>
      </c>
      <c r="AG6" s="17" t="s">
        <v>10</v>
      </c>
      <c r="AH6" s="17" t="s">
        <v>10</v>
      </c>
      <c r="AI6" s="17" t="s">
        <v>10</v>
      </c>
      <c r="AJ6" s="17" t="s">
        <v>10</v>
      </c>
      <c r="AK6" s="17" t="s">
        <v>10</v>
      </c>
      <c r="AL6" s="17" t="s">
        <v>10</v>
      </c>
      <c r="AM6" s="18" t="s">
        <v>10</v>
      </c>
      <c r="AN6" s="18" t="s">
        <v>10</v>
      </c>
      <c r="AO6" s="18" t="s">
        <v>10</v>
      </c>
      <c r="AP6" s="18" t="s">
        <v>6</v>
      </c>
      <c r="AQ6" s="18" t="s">
        <v>10</v>
      </c>
      <c r="AR6" s="18" t="s">
        <v>10</v>
      </c>
      <c r="AS6" s="18" t="s">
        <v>6</v>
      </c>
      <c r="AT6" s="18" t="s">
        <v>10</v>
      </c>
      <c r="AU6" s="18" t="s">
        <v>6</v>
      </c>
      <c r="AV6" s="18" t="s">
        <v>10</v>
      </c>
      <c r="AW6" s="18" t="s">
        <v>6</v>
      </c>
      <c r="AX6" s="18" t="s">
        <v>10</v>
      </c>
      <c r="AY6" s="18" t="s">
        <v>6</v>
      </c>
      <c r="AZ6" s="18" t="s">
        <v>10</v>
      </c>
      <c r="BA6" s="18" t="s">
        <v>6</v>
      </c>
      <c r="BB6" s="18" t="s">
        <v>10</v>
      </c>
      <c r="BC6" s="18" t="s">
        <v>6</v>
      </c>
      <c r="BD6" s="18" t="s">
        <v>10</v>
      </c>
      <c r="BE6" s="18" t="s">
        <v>6</v>
      </c>
      <c r="BF6" s="18" t="s">
        <v>10</v>
      </c>
      <c r="BG6" s="18" t="s">
        <v>6</v>
      </c>
      <c r="BH6" s="18" t="s">
        <v>10</v>
      </c>
      <c r="BI6" s="18" t="s">
        <v>10</v>
      </c>
      <c r="BJ6" s="18" t="s">
        <v>6</v>
      </c>
      <c r="BK6" s="18" t="s">
        <v>10</v>
      </c>
      <c r="BL6" s="18" t="s">
        <v>6</v>
      </c>
      <c r="BM6" s="18" t="s">
        <v>10</v>
      </c>
      <c r="BN6" s="18" t="s">
        <v>6</v>
      </c>
      <c r="BO6" s="18" t="s">
        <v>10</v>
      </c>
      <c r="BP6" s="18" t="s">
        <v>6</v>
      </c>
      <c r="BQ6" s="20" t="s">
        <v>30</v>
      </c>
      <c r="BR6" s="20" t="s">
        <v>30</v>
      </c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</row>
    <row r="7" spans="1:1011" s="11" customFormat="1" ht="21" x14ac:dyDescent="0.25">
      <c r="A7" s="6"/>
      <c r="B7" s="76">
        <v>1</v>
      </c>
      <c r="C7" s="77"/>
      <c r="D7" s="77"/>
      <c r="E7" s="78"/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37">
        <v>9</v>
      </c>
      <c r="N7" s="37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  <c r="Z7" s="17">
        <v>22</v>
      </c>
      <c r="AA7" s="17">
        <v>23</v>
      </c>
      <c r="AB7" s="17">
        <v>24</v>
      </c>
      <c r="AC7" s="17">
        <v>25</v>
      </c>
      <c r="AD7" s="17">
        <v>26</v>
      </c>
      <c r="AE7" s="17">
        <v>27</v>
      </c>
      <c r="AF7" s="17">
        <v>28</v>
      </c>
      <c r="AG7" s="17">
        <v>29</v>
      </c>
      <c r="AH7" s="17">
        <v>30</v>
      </c>
      <c r="AI7" s="17">
        <v>31</v>
      </c>
      <c r="AJ7" s="18">
        <v>32</v>
      </c>
      <c r="AK7" s="18">
        <v>33</v>
      </c>
      <c r="AL7" s="18">
        <v>34</v>
      </c>
      <c r="AM7" s="18">
        <v>35</v>
      </c>
      <c r="AN7" s="18">
        <v>36</v>
      </c>
      <c r="AO7" s="18">
        <v>37</v>
      </c>
      <c r="AP7" s="18">
        <v>38</v>
      </c>
      <c r="AQ7" s="18">
        <v>39</v>
      </c>
      <c r="AR7" s="18">
        <v>40</v>
      </c>
      <c r="AS7" s="18">
        <v>41</v>
      </c>
      <c r="AT7" s="18">
        <v>42</v>
      </c>
      <c r="AU7" s="18">
        <v>43</v>
      </c>
      <c r="AV7" s="18">
        <v>44</v>
      </c>
      <c r="AW7" s="18">
        <v>45</v>
      </c>
      <c r="AX7" s="18">
        <v>46</v>
      </c>
      <c r="AY7" s="18">
        <v>47</v>
      </c>
      <c r="AZ7" s="18">
        <v>48</v>
      </c>
      <c r="BA7" s="18">
        <v>49</v>
      </c>
      <c r="BB7" s="18">
        <v>50</v>
      </c>
      <c r="BC7" s="18">
        <v>51</v>
      </c>
      <c r="BD7" s="18">
        <v>52</v>
      </c>
      <c r="BE7" s="18">
        <v>53</v>
      </c>
      <c r="BF7" s="18">
        <v>54</v>
      </c>
      <c r="BG7" s="18">
        <v>55</v>
      </c>
      <c r="BH7" s="18">
        <v>56</v>
      </c>
      <c r="BI7" s="18">
        <v>57</v>
      </c>
      <c r="BJ7" s="18">
        <v>58</v>
      </c>
      <c r="BK7" s="18">
        <v>59</v>
      </c>
      <c r="BL7" s="18">
        <v>60</v>
      </c>
      <c r="BM7" s="18">
        <v>61</v>
      </c>
      <c r="BN7" s="19">
        <v>62</v>
      </c>
      <c r="BO7" s="19">
        <v>63</v>
      </c>
      <c r="BP7" s="19">
        <v>64</v>
      </c>
      <c r="BQ7" s="18">
        <v>65</v>
      </c>
      <c r="BR7" s="38">
        <v>66</v>
      </c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</row>
    <row r="8" spans="1:1011" s="11" customFormat="1" ht="69" customHeight="1" x14ac:dyDescent="0.25">
      <c r="A8" s="21"/>
      <c r="B8" s="79" t="s">
        <v>70</v>
      </c>
      <c r="C8" s="80"/>
      <c r="D8" s="80"/>
      <c r="E8" s="81"/>
      <c r="F8" s="23">
        <v>5</v>
      </c>
      <c r="G8" s="54">
        <v>164</v>
      </c>
      <c r="H8" s="55">
        <v>126</v>
      </c>
      <c r="I8" s="55">
        <v>212</v>
      </c>
      <c r="J8" s="55">
        <v>210</v>
      </c>
      <c r="K8" s="55">
        <v>2</v>
      </c>
      <c r="L8" s="55">
        <f>109+67</f>
        <v>176</v>
      </c>
      <c r="M8" s="55">
        <f>M9</f>
        <v>19</v>
      </c>
      <c r="N8" s="55">
        <f>29+13</f>
        <v>42</v>
      </c>
      <c r="O8" s="22">
        <v>708</v>
      </c>
      <c r="P8" s="22">
        <v>360</v>
      </c>
      <c r="Q8" s="22">
        <v>6</v>
      </c>
      <c r="R8" s="22">
        <v>348</v>
      </c>
      <c r="S8" s="22">
        <v>47</v>
      </c>
      <c r="T8" s="22">
        <v>2271.0761900000002</v>
      </c>
      <c r="U8" s="22">
        <v>258.91388999999998</v>
      </c>
      <c r="V8" s="55">
        <v>2012.1623</v>
      </c>
      <c r="W8" s="55">
        <v>708</v>
      </c>
      <c r="X8" s="55">
        <v>360</v>
      </c>
      <c r="Y8" s="55">
        <v>6</v>
      </c>
      <c r="Z8" s="55">
        <v>348</v>
      </c>
      <c r="AA8" s="55">
        <v>47</v>
      </c>
      <c r="AB8" s="55">
        <v>708</v>
      </c>
      <c r="AC8" s="55">
        <v>360</v>
      </c>
      <c r="AD8" s="55">
        <v>6</v>
      </c>
      <c r="AE8" s="55">
        <v>348</v>
      </c>
      <c r="AF8" s="55">
        <v>47</v>
      </c>
      <c r="AG8" s="55">
        <v>3507</v>
      </c>
      <c r="AH8" s="55">
        <v>1815</v>
      </c>
      <c r="AI8" s="55">
        <v>1692</v>
      </c>
      <c r="AJ8" s="55">
        <v>2733</v>
      </c>
      <c r="AK8" s="22">
        <v>1336</v>
      </c>
      <c r="AL8" s="22">
        <v>6</v>
      </c>
      <c r="AM8" s="22">
        <v>1397</v>
      </c>
      <c r="AN8" s="22">
        <v>189</v>
      </c>
      <c r="AO8" s="55">
        <v>190</v>
      </c>
      <c r="AP8" s="55">
        <v>54.283999999999999</v>
      </c>
      <c r="AQ8" s="55">
        <v>456</v>
      </c>
      <c r="AR8" s="55">
        <v>0</v>
      </c>
      <c r="AS8" s="55">
        <v>0</v>
      </c>
      <c r="AT8" s="55">
        <v>427</v>
      </c>
      <c r="AU8" s="55">
        <v>40.232599999999998</v>
      </c>
      <c r="AV8" s="55">
        <v>23</v>
      </c>
      <c r="AW8" s="55">
        <v>17.158799999999999</v>
      </c>
      <c r="AX8" s="55">
        <v>0</v>
      </c>
      <c r="AY8" s="55">
        <v>0</v>
      </c>
      <c r="AZ8" s="55">
        <v>2</v>
      </c>
      <c r="BA8" s="55">
        <v>7.6200000000000004E-2</v>
      </c>
      <c r="BB8" s="55">
        <v>4</v>
      </c>
      <c r="BC8" s="55">
        <v>0.55869999999999997</v>
      </c>
      <c r="BD8" s="55">
        <v>0</v>
      </c>
      <c r="BE8" s="55">
        <v>0</v>
      </c>
      <c r="BF8" s="55">
        <v>60</v>
      </c>
      <c r="BG8" s="55">
        <v>19.669899999999998</v>
      </c>
      <c r="BH8" s="55">
        <v>472</v>
      </c>
      <c r="BI8" s="55">
        <v>158</v>
      </c>
      <c r="BJ8" s="59">
        <v>130.6328</v>
      </c>
      <c r="BK8" s="55">
        <v>49</v>
      </c>
      <c r="BL8" s="59">
        <v>260.7063</v>
      </c>
      <c r="BM8" s="55">
        <v>104</v>
      </c>
      <c r="BN8" s="59">
        <v>513.45759999999996</v>
      </c>
      <c r="BO8" s="55">
        <v>161</v>
      </c>
      <c r="BP8" s="55">
        <v>551.01340000000005</v>
      </c>
      <c r="BQ8" s="23" t="s">
        <v>29</v>
      </c>
      <c r="BR8" s="23" t="s">
        <v>29</v>
      </c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</row>
    <row r="9" spans="1:1011" s="11" customFormat="1" ht="78" customHeight="1" x14ac:dyDescent="0.25">
      <c r="A9" s="21"/>
      <c r="B9" s="69"/>
      <c r="C9" s="70"/>
      <c r="D9" s="91" t="s">
        <v>71</v>
      </c>
      <c r="E9" s="92"/>
      <c r="F9" s="23" t="s">
        <v>29</v>
      </c>
      <c r="G9" s="54">
        <v>164</v>
      </c>
      <c r="H9" s="55">
        <v>126</v>
      </c>
      <c r="I9" s="55">
        <v>212</v>
      </c>
      <c r="J9" s="55">
        <v>210</v>
      </c>
      <c r="K9" s="55">
        <v>2</v>
      </c>
      <c r="L9" s="23">
        <f>176</f>
        <v>176</v>
      </c>
      <c r="M9" s="55">
        <f>SUM(M10:M13)</f>
        <v>19</v>
      </c>
      <c r="N9" s="55">
        <f>29+13</f>
        <v>42</v>
      </c>
      <c r="O9" s="55">
        <v>708</v>
      </c>
      <c r="P9" s="22">
        <v>360</v>
      </c>
      <c r="Q9" s="22">
        <v>6</v>
      </c>
      <c r="R9" s="55">
        <v>348</v>
      </c>
      <c r="S9" s="55">
        <v>47</v>
      </c>
      <c r="T9" s="55">
        <v>2271.0761900000002</v>
      </c>
      <c r="U9" s="55">
        <v>258.91388999999998</v>
      </c>
      <c r="V9" s="55">
        <v>2012.1623</v>
      </c>
      <c r="W9" s="55">
        <v>708</v>
      </c>
      <c r="X9" s="55">
        <v>360</v>
      </c>
      <c r="Y9" s="55">
        <v>6</v>
      </c>
      <c r="Z9" s="55">
        <v>348</v>
      </c>
      <c r="AA9" s="55">
        <v>47</v>
      </c>
      <c r="AB9" s="55">
        <v>708</v>
      </c>
      <c r="AC9" s="55">
        <v>360</v>
      </c>
      <c r="AD9" s="55">
        <v>6</v>
      </c>
      <c r="AE9" s="55">
        <v>348</v>
      </c>
      <c r="AF9" s="55">
        <v>47</v>
      </c>
      <c r="AG9" s="55">
        <v>3507</v>
      </c>
      <c r="AH9" s="55">
        <v>1815</v>
      </c>
      <c r="AI9" s="55">
        <v>1692</v>
      </c>
      <c r="AJ9" s="22">
        <v>2733</v>
      </c>
      <c r="AK9" s="55">
        <v>1336</v>
      </c>
      <c r="AL9" s="55">
        <v>6</v>
      </c>
      <c r="AM9" s="55">
        <v>1397</v>
      </c>
      <c r="AN9" s="55">
        <v>189</v>
      </c>
      <c r="AO9" s="55">
        <v>190</v>
      </c>
      <c r="AP9" s="55">
        <v>54.283999999999999</v>
      </c>
      <c r="AQ9" s="55">
        <v>456</v>
      </c>
      <c r="AR9" s="55">
        <v>0</v>
      </c>
      <c r="AS9" s="55">
        <v>0</v>
      </c>
      <c r="AT9" s="55">
        <v>427</v>
      </c>
      <c r="AU9" s="55">
        <v>40.232599999999998</v>
      </c>
      <c r="AV9" s="55">
        <v>23</v>
      </c>
      <c r="AW9" s="55">
        <v>17.158799999999999</v>
      </c>
      <c r="AX9" s="55">
        <v>0</v>
      </c>
      <c r="AY9" s="55">
        <v>0</v>
      </c>
      <c r="AZ9" s="55">
        <v>2</v>
      </c>
      <c r="BA9" s="55">
        <v>7.6200000000000004E-2</v>
      </c>
      <c r="BB9" s="55">
        <v>4</v>
      </c>
      <c r="BC9" s="55">
        <v>0.55869999999999997</v>
      </c>
      <c r="BD9" s="55">
        <v>0</v>
      </c>
      <c r="BE9" s="55">
        <v>0</v>
      </c>
      <c r="BF9" s="55">
        <v>60</v>
      </c>
      <c r="BG9" s="55">
        <v>19.669899999999998</v>
      </c>
      <c r="BH9" s="55">
        <v>472</v>
      </c>
      <c r="BI9" s="55">
        <v>158</v>
      </c>
      <c r="BJ9" s="59">
        <v>130.6328</v>
      </c>
      <c r="BK9" s="55">
        <v>49</v>
      </c>
      <c r="BL9" s="59">
        <v>260.7063</v>
      </c>
      <c r="BM9" s="55">
        <v>104</v>
      </c>
      <c r="BN9" s="59">
        <v>513.45759999999996</v>
      </c>
      <c r="BO9" s="55">
        <v>161</v>
      </c>
      <c r="BP9" s="55">
        <v>551.01340000000005</v>
      </c>
      <c r="BQ9" s="23" t="s">
        <v>29</v>
      </c>
      <c r="BR9" s="23" t="s">
        <v>29</v>
      </c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</row>
    <row r="10" spans="1:1011" s="11" customFormat="1" ht="76.5" x14ac:dyDescent="0.25">
      <c r="A10" s="21"/>
      <c r="B10" s="69"/>
      <c r="C10" s="71"/>
      <c r="D10" s="73"/>
      <c r="E10" s="24" t="s">
        <v>72</v>
      </c>
      <c r="F10" s="23" t="s">
        <v>29</v>
      </c>
      <c r="G10" s="54">
        <f>72+57</f>
        <v>129</v>
      </c>
      <c r="H10" s="55">
        <v>97</v>
      </c>
      <c r="I10" s="55">
        <v>154</v>
      </c>
      <c r="J10" s="55">
        <v>152</v>
      </c>
      <c r="K10" s="55">
        <v>2</v>
      </c>
      <c r="L10" s="55">
        <f>74+61</f>
        <v>135</v>
      </c>
      <c r="M10" s="55">
        <f>4+8</f>
        <v>12</v>
      </c>
      <c r="N10" s="55">
        <f>25+12</f>
        <v>37</v>
      </c>
      <c r="O10" s="22">
        <v>574</v>
      </c>
      <c r="P10" s="22">
        <v>318</v>
      </c>
      <c r="Q10" s="22">
        <v>6</v>
      </c>
      <c r="R10" s="22">
        <v>256</v>
      </c>
      <c r="S10" s="22">
        <v>26</v>
      </c>
      <c r="T10" s="22">
        <v>1912.2276899999999</v>
      </c>
      <c r="U10" s="22">
        <v>169.94488999999999</v>
      </c>
      <c r="V10" s="22">
        <v>1742.2828</v>
      </c>
      <c r="W10" s="55">
        <v>574</v>
      </c>
      <c r="X10" s="55">
        <v>318</v>
      </c>
      <c r="Y10" s="55">
        <v>6</v>
      </c>
      <c r="Z10" s="55">
        <v>256</v>
      </c>
      <c r="AA10" s="55">
        <v>26</v>
      </c>
      <c r="AB10" s="55">
        <v>574</v>
      </c>
      <c r="AC10" s="55">
        <v>318</v>
      </c>
      <c r="AD10" s="55">
        <v>6</v>
      </c>
      <c r="AE10" s="55">
        <v>256</v>
      </c>
      <c r="AF10" s="55">
        <v>26</v>
      </c>
      <c r="AG10" s="55">
        <v>2647</v>
      </c>
      <c r="AH10" s="55">
        <v>1395</v>
      </c>
      <c r="AI10" s="55">
        <v>1252</v>
      </c>
      <c r="AJ10" s="22">
        <v>2157</v>
      </c>
      <c r="AK10" s="22">
        <v>1128</v>
      </c>
      <c r="AL10" s="22">
        <v>6</v>
      </c>
      <c r="AM10" s="22">
        <v>1029</v>
      </c>
      <c r="AN10" s="22">
        <v>105</v>
      </c>
      <c r="AO10" s="55">
        <v>165</v>
      </c>
      <c r="AP10" s="55">
        <v>41.641800000000003</v>
      </c>
      <c r="AQ10" s="55">
        <v>399</v>
      </c>
      <c r="AR10" s="55">
        <v>0</v>
      </c>
      <c r="AS10" s="55">
        <v>0</v>
      </c>
      <c r="AT10" s="55">
        <v>380</v>
      </c>
      <c r="AU10" s="55">
        <v>39.4086</v>
      </c>
      <c r="AV10" s="55">
        <v>17</v>
      </c>
      <c r="AW10" s="55">
        <v>5.3406000000000002</v>
      </c>
      <c r="AX10" s="55">
        <v>0</v>
      </c>
      <c r="AY10" s="55">
        <v>0</v>
      </c>
      <c r="AZ10" s="55">
        <v>2</v>
      </c>
      <c r="BA10" s="55">
        <v>7.6200000000000004E-2</v>
      </c>
      <c r="BB10" s="55">
        <v>0</v>
      </c>
      <c r="BC10" s="55">
        <v>0</v>
      </c>
      <c r="BD10" s="55">
        <v>0</v>
      </c>
      <c r="BE10" s="55">
        <v>0</v>
      </c>
      <c r="BF10" s="55">
        <v>38</v>
      </c>
      <c r="BG10" s="55">
        <v>8.1725999999999992</v>
      </c>
      <c r="BH10" s="55">
        <v>338</v>
      </c>
      <c r="BI10" s="55">
        <v>105</v>
      </c>
      <c r="BJ10" s="55">
        <v>16.258199999999999</v>
      </c>
      <c r="BK10" s="57">
        <v>49</v>
      </c>
      <c r="BL10" s="58">
        <v>260.7063</v>
      </c>
      <c r="BM10" s="55">
        <v>72</v>
      </c>
      <c r="BN10" s="55">
        <v>500.16820000000001</v>
      </c>
      <c r="BO10" s="55">
        <v>112</v>
      </c>
      <c r="BP10" s="55">
        <v>437.92340000000002</v>
      </c>
      <c r="BQ10" s="23" t="s">
        <v>29</v>
      </c>
      <c r="BR10" s="23" t="s">
        <v>29</v>
      </c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</row>
    <row r="11" spans="1:1011" s="11" customFormat="1" ht="51" x14ac:dyDescent="0.25">
      <c r="A11" s="21"/>
      <c r="B11" s="69"/>
      <c r="C11" s="71"/>
      <c r="D11" s="74"/>
      <c r="E11" s="25" t="s">
        <v>73</v>
      </c>
      <c r="F11" s="23" t="s">
        <v>29</v>
      </c>
      <c r="G11" s="54">
        <f>12+3</f>
        <v>15</v>
      </c>
      <c r="H11" s="55">
        <v>11</v>
      </c>
      <c r="I11" s="55">
        <v>16</v>
      </c>
      <c r="J11" s="55">
        <v>16</v>
      </c>
      <c r="K11" s="55">
        <v>0</v>
      </c>
      <c r="L11" s="55">
        <f>10+3</f>
        <v>13</v>
      </c>
      <c r="M11" s="55">
        <v>1</v>
      </c>
      <c r="N11" s="55">
        <f>3</f>
        <v>3</v>
      </c>
      <c r="O11" s="22">
        <v>45</v>
      </c>
      <c r="P11" s="22">
        <v>32</v>
      </c>
      <c r="Q11" s="22">
        <v>0</v>
      </c>
      <c r="R11" s="22">
        <v>13</v>
      </c>
      <c r="S11" s="22">
        <v>3</v>
      </c>
      <c r="T11" s="22">
        <v>41.830500000000001</v>
      </c>
      <c r="U11" s="22">
        <v>40.052900000000001</v>
      </c>
      <c r="V11" s="22">
        <v>1.7776000000000001</v>
      </c>
      <c r="W11" s="55">
        <v>45</v>
      </c>
      <c r="X11" s="55">
        <v>32</v>
      </c>
      <c r="Y11" s="55">
        <v>0</v>
      </c>
      <c r="Z11" s="55">
        <v>13</v>
      </c>
      <c r="AA11" s="55">
        <v>3</v>
      </c>
      <c r="AB11" s="55">
        <v>45</v>
      </c>
      <c r="AC11" s="55">
        <v>32</v>
      </c>
      <c r="AD11" s="55">
        <v>0</v>
      </c>
      <c r="AE11" s="55">
        <v>13</v>
      </c>
      <c r="AF11" s="55">
        <v>3</v>
      </c>
      <c r="AG11" s="55">
        <v>260</v>
      </c>
      <c r="AH11" s="55">
        <v>160</v>
      </c>
      <c r="AI11" s="55">
        <v>100</v>
      </c>
      <c r="AJ11" s="22">
        <v>200</v>
      </c>
      <c r="AK11" s="22">
        <v>148</v>
      </c>
      <c r="AL11" s="22">
        <v>0</v>
      </c>
      <c r="AM11" s="22">
        <v>52</v>
      </c>
      <c r="AN11" s="22">
        <v>12</v>
      </c>
      <c r="AO11" s="55">
        <v>21</v>
      </c>
      <c r="AP11" s="55">
        <v>12.4061</v>
      </c>
      <c r="AQ11" s="55">
        <v>53</v>
      </c>
      <c r="AR11" s="55">
        <v>0</v>
      </c>
      <c r="AS11" s="55">
        <v>0</v>
      </c>
      <c r="AT11" s="55">
        <v>45</v>
      </c>
      <c r="AU11" s="55">
        <v>0.80610000000000004</v>
      </c>
      <c r="AV11" s="55">
        <v>4</v>
      </c>
      <c r="AW11" s="55">
        <v>11.6</v>
      </c>
      <c r="AX11" s="55">
        <v>0</v>
      </c>
      <c r="AY11" s="55">
        <v>0</v>
      </c>
      <c r="AZ11" s="55">
        <v>0</v>
      </c>
      <c r="BA11" s="55">
        <v>0</v>
      </c>
      <c r="BB11" s="55">
        <v>4</v>
      </c>
      <c r="BC11" s="55">
        <v>0.55869999999999997</v>
      </c>
      <c r="BD11" s="55">
        <v>0</v>
      </c>
      <c r="BE11" s="55">
        <v>0</v>
      </c>
      <c r="BF11" s="55">
        <v>1</v>
      </c>
      <c r="BG11" s="55">
        <v>0.27510000000000001</v>
      </c>
      <c r="BH11" s="55">
        <v>20</v>
      </c>
      <c r="BI11" s="55">
        <v>9</v>
      </c>
      <c r="BJ11" s="55">
        <v>0.99280000000000002</v>
      </c>
      <c r="BK11" s="55">
        <v>0</v>
      </c>
      <c r="BL11" s="55">
        <v>0</v>
      </c>
      <c r="BM11" s="55">
        <v>5</v>
      </c>
      <c r="BN11" s="55">
        <v>0.75629999999999997</v>
      </c>
      <c r="BO11" s="55">
        <v>6</v>
      </c>
      <c r="BP11" s="55">
        <v>0.59860000000000002</v>
      </c>
      <c r="BQ11" s="23" t="s">
        <v>29</v>
      </c>
      <c r="BR11" s="23" t="s">
        <v>29</v>
      </c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</row>
    <row r="12" spans="1:1011" s="11" customFormat="1" ht="51" x14ac:dyDescent="0.25">
      <c r="A12" s="21"/>
      <c r="B12" s="69"/>
      <c r="C12" s="71"/>
      <c r="D12" s="74"/>
      <c r="E12" s="25" t="s">
        <v>74</v>
      </c>
      <c r="F12" s="23" t="s">
        <v>29</v>
      </c>
      <c r="G12" s="54">
        <f>15+3</f>
        <v>18</v>
      </c>
      <c r="H12" s="55">
        <v>16</v>
      </c>
      <c r="I12" s="55">
        <v>31</v>
      </c>
      <c r="J12" s="55">
        <v>31</v>
      </c>
      <c r="K12" s="55">
        <v>0</v>
      </c>
      <c r="L12" s="55">
        <f>18+3</f>
        <v>21</v>
      </c>
      <c r="M12" s="55">
        <f>2+2</f>
        <v>4</v>
      </c>
      <c r="N12" s="55">
        <v>2</v>
      </c>
      <c r="O12" s="55">
        <v>70</v>
      </c>
      <c r="P12" s="55">
        <v>10</v>
      </c>
      <c r="Q12" s="55">
        <v>0</v>
      </c>
      <c r="R12" s="55">
        <v>60</v>
      </c>
      <c r="S12" s="55">
        <v>11</v>
      </c>
      <c r="T12" s="55">
        <v>312.12849999999997</v>
      </c>
      <c r="U12" s="55">
        <v>48.9161</v>
      </c>
      <c r="V12" s="55">
        <v>263.2124</v>
      </c>
      <c r="W12" s="55">
        <v>70</v>
      </c>
      <c r="X12" s="55">
        <v>10</v>
      </c>
      <c r="Y12" s="55">
        <v>0</v>
      </c>
      <c r="Z12" s="55">
        <v>60</v>
      </c>
      <c r="AA12" s="55">
        <v>11</v>
      </c>
      <c r="AB12" s="55">
        <v>70</v>
      </c>
      <c r="AC12" s="55">
        <v>10</v>
      </c>
      <c r="AD12" s="55">
        <v>0</v>
      </c>
      <c r="AE12" s="55">
        <v>60</v>
      </c>
      <c r="AF12" s="55">
        <v>11</v>
      </c>
      <c r="AG12" s="55">
        <v>524</v>
      </c>
      <c r="AH12" s="55">
        <v>260</v>
      </c>
      <c r="AI12" s="55">
        <v>264</v>
      </c>
      <c r="AJ12" s="55">
        <v>300</v>
      </c>
      <c r="AK12" s="55">
        <v>60</v>
      </c>
      <c r="AL12" s="55">
        <v>0</v>
      </c>
      <c r="AM12" s="55">
        <v>240</v>
      </c>
      <c r="AN12" s="55">
        <v>44</v>
      </c>
      <c r="AO12" s="55">
        <v>4</v>
      </c>
      <c r="AP12" s="55">
        <v>0.2361</v>
      </c>
      <c r="AQ12" s="55">
        <v>4</v>
      </c>
      <c r="AR12" s="55">
        <v>0</v>
      </c>
      <c r="AS12" s="55">
        <v>0</v>
      </c>
      <c r="AT12" s="55">
        <v>2</v>
      </c>
      <c r="AU12" s="55">
        <v>1.7899999999999999E-2</v>
      </c>
      <c r="AV12" s="55">
        <v>2</v>
      </c>
      <c r="AW12" s="55">
        <v>0.21820000000000001</v>
      </c>
      <c r="AX12" s="55">
        <v>0</v>
      </c>
      <c r="AY12" s="55">
        <v>0</v>
      </c>
      <c r="AZ12" s="55">
        <v>0</v>
      </c>
      <c r="BA12" s="55">
        <v>0</v>
      </c>
      <c r="BB12" s="55">
        <v>0</v>
      </c>
      <c r="BC12" s="55">
        <v>0</v>
      </c>
      <c r="BD12" s="55">
        <v>0</v>
      </c>
      <c r="BE12" s="55">
        <v>0</v>
      </c>
      <c r="BF12" s="55">
        <v>18</v>
      </c>
      <c r="BG12" s="55">
        <v>10.291499999999999</v>
      </c>
      <c r="BH12" s="55">
        <v>90</v>
      </c>
      <c r="BI12" s="55">
        <v>34</v>
      </c>
      <c r="BJ12" s="55">
        <v>110.05110000000001</v>
      </c>
      <c r="BK12" s="55">
        <v>0</v>
      </c>
      <c r="BL12" s="55">
        <v>0</v>
      </c>
      <c r="BM12" s="55">
        <v>23</v>
      </c>
      <c r="BN12" s="55">
        <v>11.091900000000001</v>
      </c>
      <c r="BO12" s="55">
        <v>33</v>
      </c>
      <c r="BP12" s="55">
        <v>108.36320000000001</v>
      </c>
      <c r="BQ12" s="23" t="s">
        <v>29</v>
      </c>
      <c r="BR12" s="23" t="s">
        <v>29</v>
      </c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</row>
    <row r="13" spans="1:1011" s="11" customFormat="1" ht="54" customHeight="1" x14ac:dyDescent="0.25">
      <c r="A13" s="21"/>
      <c r="B13" s="69"/>
      <c r="C13" s="71"/>
      <c r="D13" s="75"/>
      <c r="E13" s="25" t="s">
        <v>78</v>
      </c>
      <c r="F13" s="23" t="s">
        <v>29</v>
      </c>
      <c r="G13" s="54">
        <f>2+0</f>
        <v>2</v>
      </c>
      <c r="H13" s="55">
        <v>2</v>
      </c>
      <c r="I13" s="55">
        <v>11</v>
      </c>
      <c r="J13" s="55">
        <v>11</v>
      </c>
      <c r="K13" s="55">
        <v>0</v>
      </c>
      <c r="L13" s="55">
        <f>0+7</f>
        <v>7</v>
      </c>
      <c r="M13" s="55">
        <f>0+2</f>
        <v>2</v>
      </c>
      <c r="N13" s="55">
        <v>0</v>
      </c>
      <c r="O13" s="22">
        <v>19</v>
      </c>
      <c r="P13" s="22">
        <v>0</v>
      </c>
      <c r="Q13" s="22">
        <v>0</v>
      </c>
      <c r="R13" s="22">
        <v>19</v>
      </c>
      <c r="S13" s="22">
        <v>7</v>
      </c>
      <c r="T13" s="22">
        <v>4.8895</v>
      </c>
      <c r="U13" s="22">
        <v>0</v>
      </c>
      <c r="V13" s="22">
        <v>4.8895</v>
      </c>
      <c r="W13" s="55">
        <v>19</v>
      </c>
      <c r="X13" s="55">
        <v>0</v>
      </c>
      <c r="Y13" s="55">
        <v>0</v>
      </c>
      <c r="Z13" s="55">
        <v>19</v>
      </c>
      <c r="AA13" s="55">
        <v>7</v>
      </c>
      <c r="AB13" s="55">
        <v>19</v>
      </c>
      <c r="AC13" s="55">
        <v>0</v>
      </c>
      <c r="AD13" s="55">
        <v>0</v>
      </c>
      <c r="AE13" s="55">
        <v>19</v>
      </c>
      <c r="AF13" s="55">
        <v>7</v>
      </c>
      <c r="AG13" s="22">
        <v>76</v>
      </c>
      <c r="AH13" s="22">
        <v>0</v>
      </c>
      <c r="AI13" s="22">
        <v>76</v>
      </c>
      <c r="AJ13" s="22">
        <v>76</v>
      </c>
      <c r="AK13" s="22">
        <v>0</v>
      </c>
      <c r="AL13" s="22">
        <v>0</v>
      </c>
      <c r="AM13" s="22">
        <v>76</v>
      </c>
      <c r="AN13" s="22">
        <v>28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3</v>
      </c>
      <c r="BG13" s="22">
        <v>0.93069999999999997</v>
      </c>
      <c r="BH13" s="22">
        <v>24</v>
      </c>
      <c r="BI13" s="22">
        <v>10</v>
      </c>
      <c r="BJ13" s="55">
        <v>3.3307000000000002</v>
      </c>
      <c r="BK13" s="22">
        <v>0</v>
      </c>
      <c r="BL13" s="22">
        <v>0</v>
      </c>
      <c r="BM13" s="22">
        <v>4</v>
      </c>
      <c r="BN13" s="55">
        <v>1.4412</v>
      </c>
      <c r="BO13" s="22">
        <v>10</v>
      </c>
      <c r="BP13" s="22">
        <v>4.1281999999999996</v>
      </c>
      <c r="BQ13" s="23" t="s">
        <v>29</v>
      </c>
      <c r="BR13" s="23" t="s">
        <v>29</v>
      </c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</row>
    <row r="14" spans="1:1011" s="11" customFormat="1" ht="66" customHeight="1" x14ac:dyDescent="0.4">
      <c r="A14" s="26"/>
      <c r="B14" s="66" t="s">
        <v>75</v>
      </c>
      <c r="C14" s="67"/>
      <c r="D14" s="67"/>
      <c r="E14" s="68"/>
      <c r="F14" s="23" t="s">
        <v>29</v>
      </c>
      <c r="G14" s="23" t="s">
        <v>29</v>
      </c>
      <c r="H14" s="23" t="s">
        <v>29</v>
      </c>
      <c r="I14" s="23">
        <v>1</v>
      </c>
      <c r="J14" s="23" t="s">
        <v>29</v>
      </c>
      <c r="K14" s="23" t="s">
        <v>29</v>
      </c>
      <c r="L14" s="23">
        <v>33</v>
      </c>
      <c r="M14" s="23">
        <v>0</v>
      </c>
      <c r="N14" s="23">
        <v>0</v>
      </c>
      <c r="O14" s="23" t="s">
        <v>29</v>
      </c>
      <c r="P14" s="23" t="s">
        <v>29</v>
      </c>
      <c r="Q14" s="23" t="s">
        <v>29</v>
      </c>
      <c r="R14" s="23" t="s">
        <v>29</v>
      </c>
      <c r="S14" s="23" t="s">
        <v>29</v>
      </c>
      <c r="T14" s="23" t="s">
        <v>29</v>
      </c>
      <c r="U14" s="23" t="s">
        <v>29</v>
      </c>
      <c r="V14" s="23" t="s">
        <v>29</v>
      </c>
      <c r="W14" s="55">
        <v>562</v>
      </c>
      <c r="X14" s="55">
        <v>220</v>
      </c>
      <c r="Y14" s="23" t="s">
        <v>29</v>
      </c>
      <c r="Z14" s="55">
        <v>442</v>
      </c>
      <c r="AA14" s="23" t="s">
        <v>29</v>
      </c>
      <c r="AB14" s="55">
        <v>562</v>
      </c>
      <c r="AC14" s="55">
        <v>220</v>
      </c>
      <c r="AD14" s="23" t="s">
        <v>29</v>
      </c>
      <c r="AE14" s="55">
        <v>442</v>
      </c>
      <c r="AF14" s="23" t="s">
        <v>29</v>
      </c>
      <c r="AG14" s="23" t="s">
        <v>29</v>
      </c>
      <c r="AH14" s="23" t="s">
        <v>29</v>
      </c>
      <c r="AI14" s="23" t="s">
        <v>29</v>
      </c>
      <c r="AJ14" s="55">
        <v>1902</v>
      </c>
      <c r="AK14" s="55">
        <v>956</v>
      </c>
      <c r="AL14" s="23" t="s">
        <v>29</v>
      </c>
      <c r="AM14" s="55">
        <v>946</v>
      </c>
      <c r="AN14" s="23" t="s">
        <v>29</v>
      </c>
      <c r="AO14" s="55">
        <v>4</v>
      </c>
      <c r="AP14" s="55">
        <v>0</v>
      </c>
      <c r="AQ14" s="55">
        <v>6</v>
      </c>
      <c r="AR14" s="55">
        <v>0</v>
      </c>
      <c r="AS14" s="55">
        <v>0</v>
      </c>
      <c r="AT14" s="55">
        <v>4</v>
      </c>
      <c r="AU14" s="55">
        <v>0</v>
      </c>
      <c r="AV14" s="55">
        <v>0</v>
      </c>
      <c r="AW14" s="55">
        <v>0</v>
      </c>
      <c r="AX14" s="55">
        <v>2</v>
      </c>
      <c r="AY14" s="55">
        <v>0</v>
      </c>
      <c r="AZ14" s="55">
        <v>0</v>
      </c>
      <c r="BA14" s="55">
        <v>0</v>
      </c>
      <c r="BB14" s="55">
        <v>0</v>
      </c>
      <c r="BC14" s="55">
        <v>0</v>
      </c>
      <c r="BD14" s="55">
        <v>0</v>
      </c>
      <c r="BE14" s="55">
        <v>0</v>
      </c>
      <c r="BF14" s="23" t="s">
        <v>29</v>
      </c>
      <c r="BG14" s="23" t="s">
        <v>29</v>
      </c>
      <c r="BH14" s="23" t="s">
        <v>29</v>
      </c>
      <c r="BI14" s="23" t="s">
        <v>29</v>
      </c>
      <c r="BJ14" s="23" t="s">
        <v>29</v>
      </c>
      <c r="BK14" s="23" t="s">
        <v>29</v>
      </c>
      <c r="BL14" s="23" t="s">
        <v>29</v>
      </c>
      <c r="BM14" s="23" t="s">
        <v>29</v>
      </c>
      <c r="BN14" s="23" t="s">
        <v>29</v>
      </c>
      <c r="BO14" s="23" t="s">
        <v>29</v>
      </c>
      <c r="BP14" s="23" t="s">
        <v>29</v>
      </c>
      <c r="BQ14" s="53">
        <v>1463.67</v>
      </c>
      <c r="BR14" s="55">
        <v>1704.41</v>
      </c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</row>
    <row r="15" spans="1:1011" s="11" customFormat="1" ht="65.25" customHeight="1" x14ac:dyDescent="0.25">
      <c r="A15" s="27"/>
      <c r="B15" s="69"/>
      <c r="C15" s="73"/>
      <c r="D15" s="60" t="s">
        <v>72</v>
      </c>
      <c r="E15" s="61"/>
      <c r="F15" s="23" t="s">
        <v>29</v>
      </c>
      <c r="G15" s="23" t="s">
        <v>29</v>
      </c>
      <c r="H15" s="23" t="s">
        <v>29</v>
      </c>
      <c r="I15" s="23">
        <v>0</v>
      </c>
      <c r="J15" s="23" t="s">
        <v>29</v>
      </c>
      <c r="K15" s="23" t="s">
        <v>29</v>
      </c>
      <c r="L15" s="23">
        <v>33</v>
      </c>
      <c r="M15" s="23">
        <v>0</v>
      </c>
      <c r="N15" s="23">
        <v>0</v>
      </c>
      <c r="O15" s="23" t="s">
        <v>29</v>
      </c>
      <c r="P15" s="23" t="s">
        <v>29</v>
      </c>
      <c r="Q15" s="23" t="s">
        <v>29</v>
      </c>
      <c r="R15" s="23" t="s">
        <v>29</v>
      </c>
      <c r="S15" s="23" t="s">
        <v>29</v>
      </c>
      <c r="T15" s="23" t="s">
        <v>29</v>
      </c>
      <c r="U15" s="23" t="s">
        <v>29</v>
      </c>
      <c r="V15" s="23" t="s">
        <v>29</v>
      </c>
      <c r="W15" s="55">
        <v>389</v>
      </c>
      <c r="X15" s="55">
        <v>193</v>
      </c>
      <c r="Y15" s="23" t="s">
        <v>29</v>
      </c>
      <c r="Z15" s="55">
        <v>294</v>
      </c>
      <c r="AA15" s="23" t="s">
        <v>29</v>
      </c>
      <c r="AB15" s="55">
        <v>389</v>
      </c>
      <c r="AC15" s="55">
        <v>193</v>
      </c>
      <c r="AD15" s="23" t="s">
        <v>29</v>
      </c>
      <c r="AE15" s="55">
        <v>294</v>
      </c>
      <c r="AF15" s="23" t="s">
        <v>29</v>
      </c>
      <c r="AG15" s="23" t="s">
        <v>29</v>
      </c>
      <c r="AH15" s="23" t="s">
        <v>29</v>
      </c>
      <c r="AI15" s="23" t="s">
        <v>29</v>
      </c>
      <c r="AJ15" s="55">
        <v>1583</v>
      </c>
      <c r="AK15" s="55">
        <v>815</v>
      </c>
      <c r="AL15" s="23" t="s">
        <v>29</v>
      </c>
      <c r="AM15" s="55">
        <v>768</v>
      </c>
      <c r="AN15" s="23" t="s">
        <v>29</v>
      </c>
      <c r="AO15" s="55">
        <v>2</v>
      </c>
      <c r="AP15" s="55">
        <v>0</v>
      </c>
      <c r="AQ15" s="55">
        <v>2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2</v>
      </c>
      <c r="AY15" s="55">
        <v>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23" t="s">
        <v>29</v>
      </c>
      <c r="BG15" s="23" t="s">
        <v>29</v>
      </c>
      <c r="BH15" s="23" t="s">
        <v>29</v>
      </c>
      <c r="BI15" s="23" t="s">
        <v>29</v>
      </c>
      <c r="BJ15" s="23" t="s">
        <v>29</v>
      </c>
      <c r="BK15" s="23" t="s">
        <v>29</v>
      </c>
      <c r="BL15" s="23" t="s">
        <v>29</v>
      </c>
      <c r="BM15" s="23" t="s">
        <v>29</v>
      </c>
      <c r="BN15" s="23" t="s">
        <v>29</v>
      </c>
      <c r="BO15" s="23" t="s">
        <v>29</v>
      </c>
      <c r="BP15" s="23" t="s">
        <v>29</v>
      </c>
      <c r="BQ15" s="22">
        <v>878.22</v>
      </c>
      <c r="BR15" s="53">
        <v>1119.26</v>
      </c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</row>
    <row r="16" spans="1:1011" s="11" customFormat="1" ht="65.25" customHeight="1" x14ac:dyDescent="0.25">
      <c r="A16" s="27"/>
      <c r="B16" s="69"/>
      <c r="C16" s="74"/>
      <c r="D16" s="60" t="s">
        <v>73</v>
      </c>
      <c r="E16" s="61"/>
      <c r="F16" s="23" t="s">
        <v>29</v>
      </c>
      <c r="G16" s="23" t="s">
        <v>29</v>
      </c>
      <c r="H16" s="23" t="s">
        <v>29</v>
      </c>
      <c r="I16" s="23">
        <v>1</v>
      </c>
      <c r="J16" s="23" t="s">
        <v>29</v>
      </c>
      <c r="K16" s="23" t="s">
        <v>29</v>
      </c>
      <c r="L16" s="23">
        <v>0</v>
      </c>
      <c r="M16" s="23">
        <v>0</v>
      </c>
      <c r="N16" s="23">
        <v>0</v>
      </c>
      <c r="O16" s="23" t="s">
        <v>29</v>
      </c>
      <c r="P16" s="23" t="s">
        <v>29</v>
      </c>
      <c r="Q16" s="23" t="s">
        <v>29</v>
      </c>
      <c r="R16" s="23" t="s">
        <v>29</v>
      </c>
      <c r="S16" s="23" t="s">
        <v>29</v>
      </c>
      <c r="T16" s="23" t="s">
        <v>29</v>
      </c>
      <c r="U16" s="23" t="s">
        <v>29</v>
      </c>
      <c r="V16" s="23" t="s">
        <v>29</v>
      </c>
      <c r="W16" s="55">
        <v>8</v>
      </c>
      <c r="X16" s="55">
        <v>6</v>
      </c>
      <c r="Y16" s="23" t="s">
        <v>29</v>
      </c>
      <c r="Z16" s="55">
        <v>2</v>
      </c>
      <c r="AA16" s="23" t="s">
        <v>29</v>
      </c>
      <c r="AB16" s="55">
        <v>8</v>
      </c>
      <c r="AC16" s="55">
        <v>6</v>
      </c>
      <c r="AD16" s="23" t="s">
        <v>29</v>
      </c>
      <c r="AE16" s="55">
        <v>2</v>
      </c>
      <c r="AF16" s="23" t="s">
        <v>29</v>
      </c>
      <c r="AG16" s="23" t="s">
        <v>29</v>
      </c>
      <c r="AH16" s="23" t="s">
        <v>29</v>
      </c>
      <c r="AI16" s="23" t="s">
        <v>29</v>
      </c>
      <c r="AJ16" s="55">
        <v>26</v>
      </c>
      <c r="AK16" s="55">
        <v>16</v>
      </c>
      <c r="AL16" s="23" t="s">
        <v>29</v>
      </c>
      <c r="AM16" s="55">
        <v>10</v>
      </c>
      <c r="AN16" s="23" t="s">
        <v>29</v>
      </c>
      <c r="AO16" s="55">
        <v>2</v>
      </c>
      <c r="AP16" s="55">
        <v>0</v>
      </c>
      <c r="AQ16" s="55">
        <v>4</v>
      </c>
      <c r="AR16" s="55">
        <v>0</v>
      </c>
      <c r="AS16" s="55">
        <v>0</v>
      </c>
      <c r="AT16" s="55">
        <v>4</v>
      </c>
      <c r="AU16" s="55">
        <v>0</v>
      </c>
      <c r="AV16" s="55">
        <v>0</v>
      </c>
      <c r="AW16" s="55">
        <v>0</v>
      </c>
      <c r="AX16" s="55">
        <v>0</v>
      </c>
      <c r="AY16" s="55">
        <v>0</v>
      </c>
      <c r="AZ16" s="55">
        <v>0</v>
      </c>
      <c r="BA16" s="55">
        <v>0</v>
      </c>
      <c r="BB16" s="55">
        <v>0</v>
      </c>
      <c r="BC16" s="55">
        <v>0</v>
      </c>
      <c r="BD16" s="55">
        <v>0</v>
      </c>
      <c r="BE16" s="55">
        <v>0</v>
      </c>
      <c r="BF16" s="23" t="s">
        <v>29</v>
      </c>
      <c r="BG16" s="23" t="s">
        <v>29</v>
      </c>
      <c r="BH16" s="23" t="s">
        <v>29</v>
      </c>
      <c r="BI16" s="23" t="s">
        <v>29</v>
      </c>
      <c r="BJ16" s="23" t="s">
        <v>29</v>
      </c>
      <c r="BK16" s="23" t="s">
        <v>29</v>
      </c>
      <c r="BL16" s="23" t="s">
        <v>29</v>
      </c>
      <c r="BM16" s="23" t="s">
        <v>29</v>
      </c>
      <c r="BN16" s="23" t="s">
        <v>29</v>
      </c>
      <c r="BO16" s="23" t="s">
        <v>29</v>
      </c>
      <c r="BP16" s="23" t="s">
        <v>29</v>
      </c>
      <c r="BQ16" s="55">
        <v>31.66</v>
      </c>
      <c r="BR16" s="55">
        <v>31.66</v>
      </c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</row>
    <row r="17" spans="1:1011" s="11" customFormat="1" ht="65.25" customHeight="1" x14ac:dyDescent="0.25">
      <c r="A17" s="27"/>
      <c r="B17" s="69"/>
      <c r="C17" s="74"/>
      <c r="D17" s="60" t="s">
        <v>74</v>
      </c>
      <c r="E17" s="61"/>
      <c r="F17" s="23" t="s">
        <v>29</v>
      </c>
      <c r="G17" s="23" t="s">
        <v>29</v>
      </c>
      <c r="H17" s="23" t="s">
        <v>29</v>
      </c>
      <c r="I17" s="23">
        <v>0</v>
      </c>
      <c r="J17" s="23" t="s">
        <v>29</v>
      </c>
      <c r="K17" s="23" t="s">
        <v>29</v>
      </c>
      <c r="L17" s="23">
        <v>0</v>
      </c>
      <c r="M17" s="23">
        <v>0</v>
      </c>
      <c r="N17" s="23">
        <v>0</v>
      </c>
      <c r="O17" s="23" t="s">
        <v>29</v>
      </c>
      <c r="P17" s="23" t="s">
        <v>29</v>
      </c>
      <c r="Q17" s="23" t="s">
        <v>29</v>
      </c>
      <c r="R17" s="23" t="s">
        <v>29</v>
      </c>
      <c r="S17" s="23" t="s">
        <v>29</v>
      </c>
      <c r="T17" s="23" t="s">
        <v>29</v>
      </c>
      <c r="U17" s="23" t="s">
        <v>29</v>
      </c>
      <c r="V17" s="23" t="s">
        <v>29</v>
      </c>
      <c r="W17" s="55">
        <v>1</v>
      </c>
      <c r="X17" s="55">
        <v>1</v>
      </c>
      <c r="Y17" s="23" t="s">
        <v>29</v>
      </c>
      <c r="Z17" s="55">
        <v>1</v>
      </c>
      <c r="AA17" s="23" t="s">
        <v>29</v>
      </c>
      <c r="AB17" s="55">
        <v>1</v>
      </c>
      <c r="AC17" s="55">
        <v>1</v>
      </c>
      <c r="AD17" s="23" t="s">
        <v>29</v>
      </c>
      <c r="AE17" s="55">
        <v>1</v>
      </c>
      <c r="AF17" s="23" t="s">
        <v>29</v>
      </c>
      <c r="AG17" s="23" t="s">
        <v>29</v>
      </c>
      <c r="AH17" s="23" t="s">
        <v>29</v>
      </c>
      <c r="AI17" s="23" t="s">
        <v>29</v>
      </c>
      <c r="AJ17" s="55">
        <v>16</v>
      </c>
      <c r="AK17" s="55">
        <v>6</v>
      </c>
      <c r="AL17" s="23" t="s">
        <v>29</v>
      </c>
      <c r="AM17" s="55">
        <v>10</v>
      </c>
      <c r="AN17" s="23" t="s">
        <v>29</v>
      </c>
      <c r="AO17" s="55">
        <v>0</v>
      </c>
      <c r="AP17" s="55">
        <v>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55">
        <v>0</v>
      </c>
      <c r="AZ17" s="55">
        <v>0</v>
      </c>
      <c r="BA17" s="55">
        <v>0</v>
      </c>
      <c r="BB17" s="55">
        <v>0</v>
      </c>
      <c r="BC17" s="55">
        <v>0</v>
      </c>
      <c r="BD17" s="55">
        <v>0</v>
      </c>
      <c r="BE17" s="55">
        <v>0</v>
      </c>
      <c r="BF17" s="23" t="s">
        <v>29</v>
      </c>
      <c r="BG17" s="23" t="s">
        <v>29</v>
      </c>
      <c r="BH17" s="23" t="s">
        <v>29</v>
      </c>
      <c r="BI17" s="23" t="s">
        <v>29</v>
      </c>
      <c r="BJ17" s="23" t="s">
        <v>29</v>
      </c>
      <c r="BK17" s="23" t="s">
        <v>29</v>
      </c>
      <c r="BL17" s="23" t="s">
        <v>29</v>
      </c>
      <c r="BM17" s="23" t="s">
        <v>29</v>
      </c>
      <c r="BN17" s="23" t="s">
        <v>29</v>
      </c>
      <c r="BO17" s="23" t="s">
        <v>29</v>
      </c>
      <c r="BP17" s="23" t="s">
        <v>29</v>
      </c>
      <c r="BQ17" s="55">
        <v>10.35</v>
      </c>
      <c r="BR17" s="55">
        <v>10.35</v>
      </c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</row>
    <row r="18" spans="1:1011" s="11" customFormat="1" ht="65.25" customHeight="1" x14ac:dyDescent="0.25">
      <c r="A18" s="27"/>
      <c r="B18" s="69"/>
      <c r="C18" s="74"/>
      <c r="D18" s="60" t="s">
        <v>79</v>
      </c>
      <c r="E18" s="61"/>
      <c r="F18" s="23" t="s">
        <v>29</v>
      </c>
      <c r="G18" s="23" t="s">
        <v>29</v>
      </c>
      <c r="H18" s="23" t="s">
        <v>29</v>
      </c>
      <c r="I18" s="23">
        <v>0</v>
      </c>
      <c r="J18" s="23" t="s">
        <v>29</v>
      </c>
      <c r="K18" s="23" t="s">
        <v>29</v>
      </c>
      <c r="L18" s="23">
        <v>0</v>
      </c>
      <c r="M18" s="23">
        <v>0</v>
      </c>
      <c r="N18" s="23">
        <v>0</v>
      </c>
      <c r="O18" s="23" t="s">
        <v>29</v>
      </c>
      <c r="P18" s="23" t="s">
        <v>29</v>
      </c>
      <c r="Q18" s="23" t="s">
        <v>29</v>
      </c>
      <c r="R18" s="23" t="s">
        <v>29</v>
      </c>
      <c r="S18" s="23" t="s">
        <v>29</v>
      </c>
      <c r="T18" s="23" t="s">
        <v>29</v>
      </c>
      <c r="U18" s="23" t="s">
        <v>29</v>
      </c>
      <c r="V18" s="23" t="s">
        <v>29</v>
      </c>
      <c r="W18" s="55">
        <v>153</v>
      </c>
      <c r="X18" s="55">
        <v>9</v>
      </c>
      <c r="Y18" s="23" t="s">
        <v>29</v>
      </c>
      <c r="Z18" s="55">
        <v>144</v>
      </c>
      <c r="AA18" s="23" t="s">
        <v>29</v>
      </c>
      <c r="AB18" s="55">
        <v>153</v>
      </c>
      <c r="AC18" s="55">
        <v>9</v>
      </c>
      <c r="AD18" s="23" t="s">
        <v>29</v>
      </c>
      <c r="AE18" s="55">
        <v>144</v>
      </c>
      <c r="AF18" s="23" t="s">
        <v>29</v>
      </c>
      <c r="AG18" s="23" t="s">
        <v>29</v>
      </c>
      <c r="AH18" s="23" t="s">
        <v>29</v>
      </c>
      <c r="AI18" s="23" t="s">
        <v>29</v>
      </c>
      <c r="AJ18" s="55">
        <v>247</v>
      </c>
      <c r="AK18" s="55">
        <v>90</v>
      </c>
      <c r="AL18" s="23" t="s">
        <v>29</v>
      </c>
      <c r="AM18" s="55">
        <v>157</v>
      </c>
      <c r="AN18" s="23" t="s">
        <v>29</v>
      </c>
      <c r="AO18" s="55">
        <v>0</v>
      </c>
      <c r="AP18" s="55">
        <v>0</v>
      </c>
      <c r="AQ18" s="55">
        <v>0</v>
      </c>
      <c r="AR18" s="55">
        <v>0</v>
      </c>
      <c r="AS18" s="55">
        <v>0</v>
      </c>
      <c r="AT18" s="55">
        <v>0</v>
      </c>
      <c r="AU18" s="55">
        <v>0</v>
      </c>
      <c r="AV18" s="55">
        <v>0</v>
      </c>
      <c r="AW18" s="55">
        <v>0</v>
      </c>
      <c r="AX18" s="55">
        <v>0</v>
      </c>
      <c r="AY18" s="55">
        <v>0</v>
      </c>
      <c r="AZ18" s="55">
        <v>0</v>
      </c>
      <c r="BA18" s="55">
        <v>0</v>
      </c>
      <c r="BB18" s="55">
        <v>0</v>
      </c>
      <c r="BC18" s="55">
        <v>0</v>
      </c>
      <c r="BD18" s="55">
        <v>0</v>
      </c>
      <c r="BE18" s="55">
        <v>0</v>
      </c>
      <c r="BF18" s="23" t="s">
        <v>29</v>
      </c>
      <c r="BG18" s="23" t="s">
        <v>29</v>
      </c>
      <c r="BH18" s="23" t="s">
        <v>29</v>
      </c>
      <c r="BI18" s="23" t="s">
        <v>29</v>
      </c>
      <c r="BJ18" s="23" t="s">
        <v>29</v>
      </c>
      <c r="BK18" s="23" t="s">
        <v>29</v>
      </c>
      <c r="BL18" s="23" t="s">
        <v>29</v>
      </c>
      <c r="BM18" s="23" t="s">
        <v>29</v>
      </c>
      <c r="BN18" s="23" t="s">
        <v>29</v>
      </c>
      <c r="BO18" s="23" t="s">
        <v>29</v>
      </c>
      <c r="BP18" s="23" t="s">
        <v>29</v>
      </c>
      <c r="BQ18" s="55">
        <v>130.91</v>
      </c>
      <c r="BR18" s="55">
        <v>130.91</v>
      </c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</row>
    <row r="19" spans="1:1011" s="11" customFormat="1" ht="65.25" customHeight="1" x14ac:dyDescent="0.25">
      <c r="A19" s="27"/>
      <c r="B19" s="69"/>
      <c r="C19" s="74"/>
      <c r="D19" s="60" t="s">
        <v>80</v>
      </c>
      <c r="E19" s="61"/>
      <c r="F19" s="23" t="s">
        <v>29</v>
      </c>
      <c r="G19" s="23" t="s">
        <v>29</v>
      </c>
      <c r="H19" s="23" t="s">
        <v>29</v>
      </c>
      <c r="I19" s="23">
        <v>0</v>
      </c>
      <c r="J19" s="23" t="s">
        <v>29</v>
      </c>
      <c r="K19" s="23" t="s">
        <v>29</v>
      </c>
      <c r="L19" s="23">
        <v>0</v>
      </c>
      <c r="M19" s="23">
        <v>0</v>
      </c>
      <c r="N19" s="23">
        <v>0</v>
      </c>
      <c r="O19" s="23" t="s">
        <v>29</v>
      </c>
      <c r="P19" s="23" t="s">
        <v>29</v>
      </c>
      <c r="Q19" s="23" t="s">
        <v>29</v>
      </c>
      <c r="R19" s="23" t="s">
        <v>29</v>
      </c>
      <c r="S19" s="23" t="s">
        <v>29</v>
      </c>
      <c r="T19" s="23" t="s">
        <v>29</v>
      </c>
      <c r="U19" s="23" t="s">
        <v>29</v>
      </c>
      <c r="V19" s="23" t="s">
        <v>29</v>
      </c>
      <c r="W19" s="55">
        <v>1</v>
      </c>
      <c r="X19" s="55">
        <v>1</v>
      </c>
      <c r="Y19" s="23" t="s">
        <v>29</v>
      </c>
      <c r="Z19" s="55">
        <v>0</v>
      </c>
      <c r="AA19" s="23" t="s">
        <v>29</v>
      </c>
      <c r="AB19" s="55">
        <v>1</v>
      </c>
      <c r="AC19" s="55">
        <v>1</v>
      </c>
      <c r="AD19" s="23" t="s">
        <v>29</v>
      </c>
      <c r="AE19" s="55">
        <v>0</v>
      </c>
      <c r="AF19" s="23" t="s">
        <v>29</v>
      </c>
      <c r="AG19" s="23" t="s">
        <v>29</v>
      </c>
      <c r="AH19" s="23" t="s">
        <v>29</v>
      </c>
      <c r="AI19" s="23" t="s">
        <v>29</v>
      </c>
      <c r="AJ19" s="55">
        <v>10</v>
      </c>
      <c r="AK19" s="55">
        <v>10</v>
      </c>
      <c r="AL19" s="23" t="s">
        <v>29</v>
      </c>
      <c r="AM19" s="55">
        <v>0</v>
      </c>
      <c r="AN19" s="23" t="s">
        <v>29</v>
      </c>
      <c r="AO19" s="55">
        <v>0</v>
      </c>
      <c r="AP19" s="55">
        <v>0</v>
      </c>
      <c r="AQ19" s="55">
        <v>0</v>
      </c>
      <c r="AR19" s="55">
        <v>0</v>
      </c>
      <c r="AS19" s="55">
        <v>0</v>
      </c>
      <c r="AT19" s="55">
        <v>0</v>
      </c>
      <c r="AU19" s="55">
        <v>0</v>
      </c>
      <c r="AV19" s="55">
        <v>0</v>
      </c>
      <c r="AW19" s="55">
        <v>0</v>
      </c>
      <c r="AX19" s="55">
        <v>0</v>
      </c>
      <c r="AY19" s="55">
        <v>0</v>
      </c>
      <c r="AZ19" s="55">
        <v>0</v>
      </c>
      <c r="BA19" s="55">
        <v>0</v>
      </c>
      <c r="BB19" s="55">
        <v>0</v>
      </c>
      <c r="BC19" s="55">
        <v>0</v>
      </c>
      <c r="BD19" s="55">
        <v>0</v>
      </c>
      <c r="BE19" s="55">
        <v>0</v>
      </c>
      <c r="BF19" s="23" t="s">
        <v>29</v>
      </c>
      <c r="BG19" s="23" t="s">
        <v>29</v>
      </c>
      <c r="BH19" s="23" t="s">
        <v>29</v>
      </c>
      <c r="BI19" s="23" t="s">
        <v>29</v>
      </c>
      <c r="BJ19" s="23" t="s">
        <v>29</v>
      </c>
      <c r="BK19" s="23" t="s">
        <v>29</v>
      </c>
      <c r="BL19" s="23" t="s">
        <v>29</v>
      </c>
      <c r="BM19" s="23" t="s">
        <v>29</v>
      </c>
      <c r="BN19" s="23" t="s">
        <v>29</v>
      </c>
      <c r="BO19" s="23" t="s">
        <v>29</v>
      </c>
      <c r="BP19" s="23" t="s">
        <v>29</v>
      </c>
      <c r="BQ19" s="55">
        <v>223.22</v>
      </c>
      <c r="BR19" s="55">
        <v>223.22</v>
      </c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</row>
    <row r="20" spans="1:1011" s="11" customFormat="1" ht="65.25" customHeight="1" x14ac:dyDescent="0.25">
      <c r="A20" s="27"/>
      <c r="B20" s="69"/>
      <c r="C20" s="74"/>
      <c r="D20" s="60" t="s">
        <v>81</v>
      </c>
      <c r="E20" s="61"/>
      <c r="F20" s="23" t="s">
        <v>29</v>
      </c>
      <c r="G20" s="23" t="s">
        <v>29</v>
      </c>
      <c r="H20" s="23" t="s">
        <v>29</v>
      </c>
      <c r="I20" s="23">
        <v>0</v>
      </c>
      <c r="J20" s="23" t="s">
        <v>29</v>
      </c>
      <c r="K20" s="23" t="s">
        <v>29</v>
      </c>
      <c r="L20" s="23">
        <v>0</v>
      </c>
      <c r="M20" s="23">
        <v>0</v>
      </c>
      <c r="N20" s="23">
        <v>0</v>
      </c>
      <c r="O20" s="23" t="s">
        <v>29</v>
      </c>
      <c r="P20" s="23" t="s">
        <v>29</v>
      </c>
      <c r="Q20" s="23" t="s">
        <v>29</v>
      </c>
      <c r="R20" s="23" t="s">
        <v>29</v>
      </c>
      <c r="S20" s="23" t="s">
        <v>29</v>
      </c>
      <c r="T20" s="23" t="s">
        <v>29</v>
      </c>
      <c r="U20" s="23" t="s">
        <v>29</v>
      </c>
      <c r="V20" s="23" t="s">
        <v>29</v>
      </c>
      <c r="W20" s="55">
        <v>10</v>
      </c>
      <c r="X20" s="55">
        <v>10</v>
      </c>
      <c r="Y20" s="23" t="s">
        <v>29</v>
      </c>
      <c r="Z20" s="55">
        <v>1</v>
      </c>
      <c r="AA20" s="23" t="s">
        <v>29</v>
      </c>
      <c r="AB20" s="55">
        <v>10</v>
      </c>
      <c r="AC20" s="55">
        <v>10</v>
      </c>
      <c r="AD20" s="23" t="s">
        <v>29</v>
      </c>
      <c r="AE20" s="55">
        <v>1</v>
      </c>
      <c r="AF20" s="23" t="s">
        <v>29</v>
      </c>
      <c r="AG20" s="23" t="s">
        <v>29</v>
      </c>
      <c r="AH20" s="23" t="s">
        <v>29</v>
      </c>
      <c r="AI20" s="23" t="s">
        <v>29</v>
      </c>
      <c r="AJ20" s="55">
        <v>20</v>
      </c>
      <c r="AK20" s="55">
        <v>19</v>
      </c>
      <c r="AL20" s="23" t="s">
        <v>29</v>
      </c>
      <c r="AM20" s="55">
        <v>1</v>
      </c>
      <c r="AN20" s="23" t="s">
        <v>29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23" t="s">
        <v>29</v>
      </c>
      <c r="BG20" s="23" t="s">
        <v>29</v>
      </c>
      <c r="BH20" s="23" t="s">
        <v>29</v>
      </c>
      <c r="BI20" s="23" t="s">
        <v>29</v>
      </c>
      <c r="BJ20" s="23" t="s">
        <v>29</v>
      </c>
      <c r="BK20" s="23" t="s">
        <v>29</v>
      </c>
      <c r="BL20" s="23" t="s">
        <v>29</v>
      </c>
      <c r="BM20" s="23" t="s">
        <v>29</v>
      </c>
      <c r="BN20" s="23" t="s">
        <v>29</v>
      </c>
      <c r="BO20" s="23" t="s">
        <v>29</v>
      </c>
      <c r="BP20" s="23" t="s">
        <v>29</v>
      </c>
      <c r="BQ20" s="53">
        <v>10.54</v>
      </c>
      <c r="BR20" s="53">
        <v>10.54</v>
      </c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</row>
    <row r="21" spans="1:1011" s="11" customFormat="1" ht="63.75" customHeight="1" x14ac:dyDescent="0.25">
      <c r="A21" s="26"/>
      <c r="B21" s="69"/>
      <c r="C21" s="74"/>
      <c r="D21" s="60" t="s">
        <v>82</v>
      </c>
      <c r="E21" s="61"/>
      <c r="F21" s="23" t="s">
        <v>29</v>
      </c>
      <c r="G21" s="23" t="s">
        <v>29</v>
      </c>
      <c r="H21" s="23" t="s">
        <v>29</v>
      </c>
      <c r="I21" s="23">
        <v>0</v>
      </c>
      <c r="J21" s="23" t="s">
        <v>29</v>
      </c>
      <c r="K21" s="23" t="s">
        <v>29</v>
      </c>
      <c r="L21" s="23">
        <v>0</v>
      </c>
      <c r="M21" s="23">
        <v>0</v>
      </c>
      <c r="N21" s="23">
        <v>0</v>
      </c>
      <c r="O21" s="23" t="s">
        <v>29</v>
      </c>
      <c r="P21" s="23" t="s">
        <v>29</v>
      </c>
      <c r="Q21" s="23" t="s">
        <v>29</v>
      </c>
      <c r="R21" s="23" t="s">
        <v>29</v>
      </c>
      <c r="S21" s="23" t="s">
        <v>29</v>
      </c>
      <c r="T21" s="23" t="s">
        <v>29</v>
      </c>
      <c r="U21" s="23" t="s">
        <v>29</v>
      </c>
      <c r="V21" s="23" t="s">
        <v>29</v>
      </c>
      <c r="W21" s="55">
        <v>0</v>
      </c>
      <c r="X21" s="55">
        <v>0</v>
      </c>
      <c r="Y21" s="23" t="s">
        <v>29</v>
      </c>
      <c r="Z21" s="55">
        <v>0</v>
      </c>
      <c r="AA21" s="23" t="s">
        <v>29</v>
      </c>
      <c r="AB21" s="55">
        <v>0</v>
      </c>
      <c r="AC21" s="55">
        <v>0</v>
      </c>
      <c r="AD21" s="23" t="s">
        <v>29</v>
      </c>
      <c r="AE21" s="55">
        <v>0</v>
      </c>
      <c r="AF21" s="23" t="s">
        <v>29</v>
      </c>
      <c r="AG21" s="23" t="s">
        <v>29</v>
      </c>
      <c r="AH21" s="23" t="s">
        <v>29</v>
      </c>
      <c r="AI21" s="23" t="s">
        <v>29</v>
      </c>
      <c r="AJ21" s="55">
        <v>0</v>
      </c>
      <c r="AK21" s="55">
        <v>0</v>
      </c>
      <c r="AL21" s="23" t="s">
        <v>29</v>
      </c>
      <c r="AM21" s="55">
        <v>0</v>
      </c>
      <c r="AN21" s="23" t="s">
        <v>29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23" t="s">
        <v>29</v>
      </c>
      <c r="BG21" s="23" t="s">
        <v>29</v>
      </c>
      <c r="BH21" s="23" t="s">
        <v>29</v>
      </c>
      <c r="BI21" s="23" t="s">
        <v>29</v>
      </c>
      <c r="BJ21" s="23" t="s">
        <v>29</v>
      </c>
      <c r="BK21" s="23" t="s">
        <v>29</v>
      </c>
      <c r="BL21" s="23" t="s">
        <v>29</v>
      </c>
      <c r="BM21" s="23" t="s">
        <v>29</v>
      </c>
      <c r="BN21" s="23" t="s">
        <v>29</v>
      </c>
      <c r="BO21" s="23" t="s">
        <v>29</v>
      </c>
      <c r="BP21" s="23" t="s">
        <v>29</v>
      </c>
      <c r="BQ21" s="53">
        <v>178.47</v>
      </c>
      <c r="BR21" s="53">
        <v>178.47</v>
      </c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</row>
    <row r="22" spans="1:1011" s="11" customFormat="1" ht="38.25" customHeight="1" x14ac:dyDescent="0.25">
      <c r="A22" s="28"/>
      <c r="B22" s="65" t="s">
        <v>37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29"/>
      <c r="S22" s="29"/>
      <c r="T22" s="29"/>
      <c r="U22" s="29"/>
      <c r="V22" s="29"/>
      <c r="W22" s="29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</row>
    <row r="23" spans="1:1011" s="11" customFormat="1" ht="38.25" customHeight="1" x14ac:dyDescent="0.25">
      <c r="A23" s="30"/>
      <c r="B23" s="31" t="s">
        <v>39</v>
      </c>
      <c r="C23" s="32"/>
      <c r="D23" s="32"/>
      <c r="E23" s="32"/>
      <c r="F23" s="32"/>
      <c r="G23" s="32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</row>
    <row r="24" spans="1:1011" s="11" customFormat="1" ht="33.75" customHeight="1" x14ac:dyDescent="0.25">
      <c r="A24" s="6"/>
      <c r="B24" s="31" t="s">
        <v>58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</row>
    <row r="25" spans="1:1011" s="11" customFormat="1" ht="34.5" customHeight="1" x14ac:dyDescent="0.25">
      <c r="A25" s="6"/>
      <c r="B25" s="89" t="s">
        <v>41</v>
      </c>
      <c r="C25" s="89"/>
      <c r="D25" s="89"/>
      <c r="E25" s="89"/>
      <c r="F25" s="89"/>
      <c r="G25" s="89"/>
      <c r="H25" s="89"/>
      <c r="I25" s="89"/>
      <c r="J25" s="8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</row>
    <row r="26" spans="1:1011" s="11" customFormat="1" ht="35.1" customHeight="1" x14ac:dyDescent="0.25">
      <c r="A26" s="6"/>
      <c r="B26" s="31" t="s">
        <v>56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</row>
    <row r="27" spans="1:1011" s="11" customFormat="1" ht="35.1" customHeight="1" x14ac:dyDescent="0.25">
      <c r="A27" s="6"/>
      <c r="B27" s="31" t="s">
        <v>61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</row>
    <row r="28" spans="1:1011" s="11" customFormat="1" ht="35.1" customHeight="1" x14ac:dyDescent="0.25">
      <c r="A28" s="6"/>
      <c r="B28" s="89" t="s">
        <v>60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</row>
    <row r="29" spans="1:1011" s="11" customFormat="1" ht="33.75" customHeight="1" x14ac:dyDescent="0.25">
      <c r="A29" s="6"/>
      <c r="B29" s="33" t="s">
        <v>28</v>
      </c>
      <c r="C29" s="31" t="s">
        <v>63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</row>
    <row r="30" spans="1:1011" s="11" customFormat="1" ht="35.1" customHeight="1" x14ac:dyDescent="0.25">
      <c r="A30" s="6"/>
      <c r="B30" s="90" t="s">
        <v>76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</row>
    <row r="31" spans="1:1011" s="11" customFormat="1" ht="35.1" customHeight="1" x14ac:dyDescent="0.25">
      <c r="A31" s="6"/>
      <c r="B31" s="90" t="s">
        <v>62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</row>
    <row r="32" spans="1:1011" s="11" customFormat="1" ht="35.1" customHeight="1" x14ac:dyDescent="0.25">
      <c r="A32" s="6"/>
      <c r="B32" s="89" t="s">
        <v>51</v>
      </c>
      <c r="C32" s="89"/>
      <c r="D32" s="89"/>
      <c r="E32" s="89"/>
      <c r="F32" s="89"/>
      <c r="G32" s="89"/>
      <c r="H32" s="89"/>
      <c r="I32" s="89"/>
      <c r="J32" s="8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</row>
    <row r="33" spans="1:1011" s="11" customFormat="1" ht="44.25" customHeight="1" x14ac:dyDescent="0.25">
      <c r="A33" s="6"/>
      <c r="B33" s="89" t="s">
        <v>55</v>
      </c>
      <c r="C33" s="89"/>
      <c r="D33" s="89"/>
      <c r="E33" s="89"/>
      <c r="F33" s="89"/>
      <c r="G33" s="89"/>
      <c r="H33" s="89"/>
      <c r="I33" s="89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</row>
    <row r="34" spans="1:1011" s="34" customFormat="1" ht="58.5" customHeight="1" x14ac:dyDescent="0.3">
      <c r="B34" s="35" t="s">
        <v>52</v>
      </c>
      <c r="C34" s="56" t="s">
        <v>77</v>
      </c>
      <c r="D34" s="88" t="s">
        <v>53</v>
      </c>
      <c r="E34" s="88"/>
      <c r="F34" s="88"/>
      <c r="G34" s="88"/>
      <c r="H34" s="88"/>
      <c r="I34" s="88"/>
      <c r="J34" s="88"/>
    </row>
    <row r="35" spans="1:1011" s="11" customFormat="1" ht="53.25" customHeight="1" x14ac:dyDescent="0.3">
      <c r="A35" s="6"/>
      <c r="B35" s="36" t="s">
        <v>59</v>
      </c>
      <c r="C35" s="56" t="s">
        <v>83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</row>
    <row r="36" spans="1:1011" ht="35.1" customHeight="1" x14ac:dyDescent="0.25"/>
    <row r="37" spans="1:1011" ht="35.1" customHeight="1" x14ac:dyDescent="0.25"/>
    <row r="38" spans="1:1011" ht="35.1" customHeight="1" x14ac:dyDescent="0.3">
      <c r="A38" s="2"/>
    </row>
    <row r="39" spans="1:1011" ht="35.1" customHeight="1" x14ac:dyDescent="0.3">
      <c r="A39" s="2"/>
    </row>
    <row r="40" spans="1:1011" ht="35.1" customHeight="1" x14ac:dyDescent="0.25"/>
    <row r="41" spans="1:1011" ht="35.1" customHeight="1" x14ac:dyDescent="0.5">
      <c r="C41" s="3"/>
      <c r="D41" s="3"/>
      <c r="E41" s="3"/>
      <c r="F41" s="3"/>
    </row>
    <row r="42" spans="1:1011" ht="35.1" customHeight="1" x14ac:dyDescent="0.5">
      <c r="C42" s="3"/>
      <c r="D42" s="3"/>
      <c r="E42" s="3"/>
      <c r="F42" s="3"/>
    </row>
    <row r="43" spans="1:1011" ht="35.1" customHeight="1" x14ac:dyDescent="0.5">
      <c r="C43" s="3"/>
      <c r="D43" s="3"/>
      <c r="E43" s="3"/>
      <c r="F43" s="3"/>
    </row>
    <row r="44" spans="1:1011" ht="35.1" customHeight="1" x14ac:dyDescent="0.5">
      <c r="C44" s="3"/>
      <c r="D44" s="3"/>
      <c r="E44" s="3"/>
      <c r="F44" s="3"/>
    </row>
    <row r="45" spans="1:1011" ht="35.1" customHeight="1" x14ac:dyDescent="0.5">
      <c r="C45" s="3"/>
      <c r="D45" s="3"/>
      <c r="E45" s="3"/>
      <c r="F45" s="3"/>
    </row>
    <row r="46" spans="1:1011" ht="35.1" customHeight="1" x14ac:dyDescent="0.5">
      <c r="C46" s="3"/>
      <c r="D46" s="3"/>
      <c r="E46" s="3"/>
      <c r="F46" s="3"/>
    </row>
    <row r="47" spans="1:1011" ht="35.1" customHeight="1" x14ac:dyDescent="0.5">
      <c r="C47" s="3"/>
      <c r="D47" s="3"/>
      <c r="E47" s="3"/>
      <c r="F47" s="3"/>
    </row>
    <row r="48" spans="1:1011" ht="35.1" customHeight="1" x14ac:dyDescent="0.5">
      <c r="C48" s="3"/>
      <c r="D48" s="3"/>
      <c r="E48" s="3"/>
      <c r="F48" s="3"/>
    </row>
    <row r="49" spans="3:6" ht="35.1" customHeight="1" x14ac:dyDescent="0.5">
      <c r="C49" s="3"/>
      <c r="D49" s="3"/>
      <c r="E49" s="3"/>
      <c r="F49" s="3"/>
    </row>
    <row r="50" spans="3:6" ht="35.1" customHeight="1" x14ac:dyDescent="0.5">
      <c r="C50" s="3"/>
      <c r="D50" s="3"/>
      <c r="E50" s="3"/>
      <c r="F50" s="3"/>
    </row>
    <row r="51" spans="3:6" ht="35.1" customHeight="1" x14ac:dyDescent="0.5">
      <c r="C51" s="3"/>
      <c r="D51" s="3"/>
      <c r="E51" s="3"/>
      <c r="F51" s="3"/>
    </row>
    <row r="52" spans="3:6" ht="35.1" customHeight="1" x14ac:dyDescent="0.5">
      <c r="C52" s="3"/>
      <c r="D52" s="3"/>
      <c r="E52" s="3"/>
      <c r="F52" s="3"/>
    </row>
    <row r="53" spans="3:6" ht="35.1" customHeight="1" x14ac:dyDescent="0.5">
      <c r="C53" s="3"/>
      <c r="D53" s="3"/>
      <c r="E53" s="3"/>
      <c r="F53" s="3"/>
    </row>
    <row r="54" spans="3:6" ht="35.1" customHeight="1" x14ac:dyDescent="0.5">
      <c r="C54" s="3"/>
      <c r="D54" s="3"/>
      <c r="E54" s="3"/>
      <c r="F54" s="3"/>
    </row>
    <row r="55" spans="3:6" ht="35.1" customHeight="1" x14ac:dyDescent="0.5">
      <c r="C55" s="3"/>
      <c r="D55" s="3"/>
      <c r="E55" s="3"/>
      <c r="F55" s="3"/>
    </row>
    <row r="56" spans="3:6" ht="35.1" customHeight="1" x14ac:dyDescent="0.5">
      <c r="C56" s="3"/>
      <c r="D56" s="3"/>
      <c r="E56" s="3"/>
      <c r="F56" s="3"/>
    </row>
    <row r="57" spans="3:6" ht="35.1" customHeight="1" x14ac:dyDescent="0.5">
      <c r="C57" s="3"/>
      <c r="D57" s="3"/>
      <c r="E57" s="3"/>
      <c r="F57" s="3"/>
    </row>
    <row r="58" spans="3:6" ht="35.1" customHeight="1" x14ac:dyDescent="0.25"/>
    <row r="59" spans="3:6" ht="35.1" customHeight="1" x14ac:dyDescent="0.25"/>
    <row r="60" spans="3:6" ht="43.5" customHeight="1" x14ac:dyDescent="0.25"/>
    <row r="61" spans="3:6" ht="35.1" customHeight="1" x14ac:dyDescent="0.25"/>
    <row r="62" spans="3:6" ht="35.1" customHeight="1" x14ac:dyDescent="0.25"/>
    <row r="63" spans="3:6" ht="35.1" customHeight="1" x14ac:dyDescent="0.25"/>
    <row r="64" spans="3:6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66.75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  <row r="77" s="4" customFormat="1" ht="133.5" customHeight="1" x14ac:dyDescent="0.25"/>
    <row r="78" s="5" customFormat="1" ht="93.75" customHeight="1" x14ac:dyDescent="0.2"/>
    <row r="79" ht="29.25" customHeight="1" x14ac:dyDescent="0.25"/>
  </sheetData>
  <mergeCells count="70">
    <mergeCell ref="D34:J34"/>
    <mergeCell ref="L3:L5"/>
    <mergeCell ref="B25:J25"/>
    <mergeCell ref="B32:J32"/>
    <mergeCell ref="B33:I33"/>
    <mergeCell ref="K3:K4"/>
    <mergeCell ref="J3:J4"/>
    <mergeCell ref="I3:I5"/>
    <mergeCell ref="B30:W30"/>
    <mergeCell ref="C15:C21"/>
    <mergeCell ref="D21:E21"/>
    <mergeCell ref="B28:AN28"/>
    <mergeCell ref="B31:AN31"/>
    <mergeCell ref="D9:E9"/>
    <mergeCell ref="D15:E15"/>
    <mergeCell ref="AE3:AE4"/>
    <mergeCell ref="BK3:BK4"/>
    <mergeCell ref="BM3:BM4"/>
    <mergeCell ref="BO3:BO4"/>
    <mergeCell ref="F3:F5"/>
    <mergeCell ref="H3:H5"/>
    <mergeCell ref="G3:G5"/>
    <mergeCell ref="BI3:BI4"/>
    <mergeCell ref="AK3:AK4"/>
    <mergeCell ref="AI3:AI4"/>
    <mergeCell ref="AP3:AP5"/>
    <mergeCell ref="U3:U4"/>
    <mergeCell ref="P3:P4"/>
    <mergeCell ref="R3:R4"/>
    <mergeCell ref="AM3:AM4"/>
    <mergeCell ref="AO3:AO5"/>
    <mergeCell ref="AJ3:AJ5"/>
    <mergeCell ref="D10:D13"/>
    <mergeCell ref="B7:E7"/>
    <mergeCell ref="B8:E8"/>
    <mergeCell ref="O3:O5"/>
    <mergeCell ref="AC3:AC4"/>
    <mergeCell ref="W3:W5"/>
    <mergeCell ref="X3:X4"/>
    <mergeCell ref="Z3:Z4"/>
    <mergeCell ref="AB3:AB5"/>
    <mergeCell ref="V3:V4"/>
    <mergeCell ref="M3:M5"/>
    <mergeCell ref="N3:N5"/>
    <mergeCell ref="AZ3:AZ4"/>
    <mergeCell ref="BB3:BB4"/>
    <mergeCell ref="T3:T5"/>
    <mergeCell ref="AG3:AG5"/>
    <mergeCell ref="AH3:AH4"/>
    <mergeCell ref="BR3:BR5"/>
    <mergeCell ref="B22:Q22"/>
    <mergeCell ref="BH3:BH5"/>
    <mergeCell ref="BQ3:BQ5"/>
    <mergeCell ref="B14:E14"/>
    <mergeCell ref="B9:B13"/>
    <mergeCell ref="C9:C13"/>
    <mergeCell ref="B15:B21"/>
    <mergeCell ref="AT3:AT4"/>
    <mergeCell ref="AV3:AV4"/>
    <mergeCell ref="AX3:AX4"/>
    <mergeCell ref="AQ3:AQ5"/>
    <mergeCell ref="AR3:AR4"/>
    <mergeCell ref="BD3:BD4"/>
    <mergeCell ref="BF3:BF5"/>
    <mergeCell ref="BG3:BG5"/>
    <mergeCell ref="D17:E17"/>
    <mergeCell ref="D18:E18"/>
    <mergeCell ref="D19:E19"/>
    <mergeCell ref="D20:E20"/>
    <mergeCell ref="D16:E16"/>
  </mergeCells>
  <printOptions horizontalCentered="1" verticalCentered="1"/>
  <pageMargins left="3.9583333333333297E-2" right="3.9583333333333297E-2" top="0.196527777777778" bottom="0.15763888888888899" header="0.51180555555555496" footer="0.51180555555555496"/>
  <pageSetup paperSize="9" scale="34" firstPageNumber="0" fitToWidth="4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Луговкин Василий Вячеславович</dc:creator>
  <cp:lastModifiedBy>Макеева Марина Сергеевна</cp:lastModifiedBy>
  <cp:revision>4</cp:revision>
  <cp:lastPrinted>2021-04-05T07:41:02Z</cp:lastPrinted>
  <dcterms:created xsi:type="dcterms:W3CDTF">2016-06-10T12:09:57Z</dcterms:created>
  <dcterms:modified xsi:type="dcterms:W3CDTF">2021-10-05T12:50:23Z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